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mc:AlternateContent xmlns:mc="http://schemas.openxmlformats.org/markup-compatibility/2006">
    <mc:Choice Requires="x15">
      <x15ac:absPath xmlns:x15ac="http://schemas.microsoft.com/office/spreadsheetml/2010/11/ac" url="C:\Users\総務課\Desktop\"/>
    </mc:Choice>
  </mc:AlternateContent>
  <xr:revisionPtr revIDLastSave="0" documentId="13_ncr:1_{4F3AC17A-42B0-4E88-8300-E8EA6170BD78}"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s="1"/>
  <c r="DG37" i="10"/>
  <c r="CQ37" i="10"/>
  <c r="CO37" i="10"/>
  <c r="BY37" i="10"/>
  <c r="BE37" i="10"/>
  <c r="AM37" i="10"/>
  <c r="W37" i="10"/>
  <c r="E37" i="10"/>
  <c r="C37" i="10"/>
  <c r="DG36" i="10"/>
  <c r="CQ36" i="10"/>
  <c r="CO36" i="10"/>
  <c r="BY36" i="10"/>
  <c r="BE36" i="10"/>
  <c r="AM36" i="10"/>
  <c r="W36" i="10"/>
  <c r="E36" i="10"/>
  <c r="C36" i="10"/>
  <c r="DG35" i="10"/>
  <c r="CQ35" i="10"/>
  <c r="CO35" i="10"/>
  <c r="BY35" i="10"/>
  <c r="BE35" i="10"/>
  <c r="AO35" i="10"/>
  <c r="W35" i="10"/>
  <c r="E35" i="10"/>
  <c r="DG34" i="10"/>
  <c r="CQ34" i="10"/>
  <c r="BY34" i="10"/>
  <c r="BG34" i="10"/>
  <c r="AO34" i="10"/>
  <c r="W34" i="10"/>
  <c r="E34" i="10"/>
  <c r="C34" i="10"/>
  <c r="C35" i="10" l="1"/>
  <c r="U34" i="10" l="1"/>
  <c r="U35" i="10" s="1"/>
  <c r="U36" i="10" s="1"/>
  <c r="U37" i="10" s="1"/>
  <c r="AM34" i="10" l="1"/>
  <c r="AM35" i="10" l="1"/>
  <c r="BE34" i="10"/>
  <c r="BW34" i="10" s="1"/>
  <c r="BW35" i="10" s="1"/>
  <c r="BW36" i="10" s="1"/>
  <c r="BW37" i="10" s="1"/>
  <c r="BW38" i="10" s="1"/>
  <c r="BW39" i="10" s="1"/>
  <c r="BW40" i="10" s="1"/>
  <c r="BW41" i="10" s="1"/>
  <c r="CO34" i="10" l="1"/>
</calcChain>
</file>

<file path=xl/sharedStrings.xml><?xml version="1.0" encoding="utf-8"?>
<sst xmlns="http://schemas.openxmlformats.org/spreadsheetml/2006/main" count="1163" uniqueCount="541">
  <si>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</si>
  <si>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</si>
  <si>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</si>
  <si>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</si>
  <si>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</si>
  <si>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</si>
  <si>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</si>
  <si>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</si>
  <si>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</si>
  <si>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</si>
  <si>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</si>
  <si>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</si>
  <si>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</si>
  <si>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</si>
  <si>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</si>
  <si>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</si>
  <si>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</si>
  <si>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</si>
  <si>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</si>
  <si>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</si>
  <si>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</si>
  <si>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</si>
  <si>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東洋町介護サービス事業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</si>
  <si>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</si>
  <si>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</si>
  <si>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</si>
  <si>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</si>
  <si>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</si>
  <si>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</si>
  <si>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</si>
  <si>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</si>
  <si>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</si>
  <si>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</si>
  <si>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</si>
  <si>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</si>
  <si>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</si>
  <si>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</si>
  <si>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</si>
  <si>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</si>
  <si>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</si>
  <si>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</si>
  <si>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</si>
  <si>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ふるさとづくり基金</t>
    <rPh sb="7" eb="9">
      <t>キキン</t>
    </rPh>
    <phoneticPr fontId="5"/>
  </si>
  <si>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</si>
  <si>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</si>
  <si>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</si>
  <si>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</si>
  <si>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</si>
  <si>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</si>
  <si>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</si>
  <si>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</si>
  <si>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</si>
  <si>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</si>
  <si>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</si>
  <si>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</si>
  <si>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</si>
  <si>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</si>
  <si>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</si>
  <si>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</si>
  <si>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</si>
  <si>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</si>
  <si>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</si>
  <si>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</si>
  <si>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</si>
  <si>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</si>
  <si>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</si>
  <si>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</si>
  <si>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</si>
  <si>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</si>
  <si>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</si>
  <si>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</si>
  <si>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</si>
  <si>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</si>
  <si>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</si>
  <si>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</si>
  <si>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</si>
  <si>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</si>
  <si>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</si>
  <si>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</si>
  <si>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</si>
  <si>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</si>
  <si>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</si>
  <si>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</si>
  <si>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</si>
  <si>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</si>
  <si>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</si>
  <si>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</si>
  <si>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</si>
  <si>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</si>
  <si>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</si>
  <si>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</si>
  <si>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</si>
  <si>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</si>
  <si>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</si>
  <si>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</si>
  <si>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</si>
  <si>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</si>
  <si>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</si>
  <si>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</si>
  <si>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</si>
  <si>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</si>
  <si>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</si>
  <si>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</si>
  <si>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</si>
  <si>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</si>
  <si>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</si>
  <si>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</si>
  <si>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</si>
  <si>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</si>
  <si>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</si>
  <si>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</si>
  <si>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</si>
  <si>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</si>
  <si>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</si>
  <si>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</si>
  <si>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</si>
  <si>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</si>
  <si>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</si>
  <si>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</si>
  <si>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</si>
  <si>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</si>
  <si>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</si>
  <si>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</si>
  <si>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</si>
  <si>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</si>
  <si>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</si>
  <si>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</si>
  <si>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</si>
  <si>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</si>
  <si>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37"/>
  </si>
  <si>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</si>
  <si>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</si>
  <si>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</si>
  <si>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</si>
  <si>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</si>
  <si>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</si>
  <si>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</si>
  <si>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</si>
  <si>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</si>
  <si>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</si>
  <si>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</si>
  <si>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</si>
  <si>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</si>
  <si>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</si>
  <si>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</si>
  <si>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</si>
  <si>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</si>
  <si>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</si>
  <si>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</si>
  <si>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</si>
  <si>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</si>
  <si>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</si>
  <si>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</si>
  <si>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</si>
  <si>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</si>
  <si>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</si>
  <si>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</si>
  <si>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</si>
  <si>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</si>
  <si>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東洋町</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</si>
  <si>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</si>
  <si>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</si>
  <si>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</si>
  <si>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</si>
  <si>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</si>
  <si>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</si>
  <si>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</si>
  <si>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</si>
  <si>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</si>
  <si>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</si>
  <si>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</si>
  <si>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</si>
  <si>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</si>
  <si>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</si>
  <si>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</si>
  <si>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</si>
  <si>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</si>
  <si>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</si>
  <si>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</si>
  <si>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</si>
  <si>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</si>
  <si>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</si>
  <si>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</si>
  <si>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</si>
  <si>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</si>
  <si>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</si>
  <si>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</si>
  <si>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</si>
  <si>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防災対策加速化基金</t>
    <rPh sb="0" eb="4">
      <t>ボウサイタイサク</t>
    </rPh>
    <rPh sb="4" eb="7">
      <t>カソクカ</t>
    </rPh>
    <rPh sb="7" eb="9">
      <t>キキン</t>
    </rPh>
    <phoneticPr fontId="5"/>
  </si>
  <si>
    <t>歳出合計</t>
  </si>
  <si>
    <t>-15.1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</si>
  <si>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</si>
  <si>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</si>
  <si>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</si>
  <si>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</si>
  <si>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</si>
  <si>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</si>
  <si>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</si>
  <si>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</si>
  <si>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</si>
  <si>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</si>
  <si>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</si>
  <si>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</si>
  <si>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</si>
  <si>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</si>
  <si>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</si>
  <si>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</si>
  <si>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</si>
  <si>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</si>
  <si>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</si>
  <si>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</si>
  <si>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</si>
  <si>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</si>
  <si>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</si>
  <si>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</si>
  <si>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</si>
  <si>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</si>
  <si>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</si>
  <si>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</si>
  <si>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</si>
  <si>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</si>
  <si>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</si>
  <si>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</si>
  <si>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-2.8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</si>
  <si>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</si>
  <si>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</si>
  <si>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</si>
  <si>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</si>
  <si>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</si>
  <si>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</si>
  <si>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</si>
  <si>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</si>
  <si>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</si>
  <si>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</si>
  <si>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</si>
  <si>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</si>
  <si>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</si>
  <si>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</si>
  <si>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</si>
  <si>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</si>
  <si>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</si>
  <si>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</si>
  <si>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</si>
  <si>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</si>
  <si>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</si>
  <si>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</si>
  <si>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</si>
  <si>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</si>
  <si>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</si>
  <si>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</si>
  <si>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</si>
  <si>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</si>
  <si>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</si>
  <si>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</si>
  <si>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</si>
  <si>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</si>
  <si>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</si>
  <si>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</si>
  <si>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</si>
  <si>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</si>
  <si>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</si>
  <si>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</si>
  <si>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</si>
  <si>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</si>
  <si>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</si>
  <si>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</si>
  <si>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</si>
  <si>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</si>
  <si>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</si>
  <si>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</si>
  <si>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</si>
  <si>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</si>
  <si>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37"/>
  </si>
  <si>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</si>
  <si>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</si>
  <si>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</si>
  <si>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</si>
  <si>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</si>
  <si>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</si>
  <si>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 0.94</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</si>
  <si>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</si>
  <si>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</si>
  <si>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</si>
  <si>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</si>
  <si>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</si>
  <si>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</si>
  <si>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</si>
  <si>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</si>
  <si>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</si>
  <si>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</si>
  <si>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</si>
  <si>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</si>
  <si>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</si>
  <si>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</si>
  <si>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</si>
  <si>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東洋町後期高齢者医療保険事業</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</si>
  <si>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</si>
  <si>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</si>
  <si>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</si>
  <si>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</si>
  <si>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高知県東洋町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</si>
  <si>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</si>
  <si>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</si>
  <si>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</si>
  <si>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</si>
  <si>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</si>
  <si>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</si>
  <si>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</si>
  <si>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</si>
  <si>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</si>
  <si>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</si>
  <si>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</si>
  <si>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</si>
  <si>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</si>
  <si>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</si>
  <si>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</si>
  <si>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</si>
  <si>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</si>
  <si>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</si>
  <si>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</si>
  <si>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</si>
  <si>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</si>
  <si>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</si>
  <si>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</si>
  <si>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</si>
  <si>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</si>
  <si>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</si>
  <si>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</si>
  <si>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</si>
  <si>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</si>
  <si>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</si>
  <si>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</si>
  <si>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</si>
  <si>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</si>
  <si>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</si>
  <si>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</si>
  <si>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</si>
  <si>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</si>
  <si>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</si>
  <si>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</si>
  <si>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</si>
  <si>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</si>
  <si>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</si>
  <si>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</si>
  <si>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</si>
  <si>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</si>
  <si>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</si>
  <si>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</si>
  <si>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</si>
  <si>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</si>
  <si>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</si>
  <si>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</si>
  <si>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</si>
  <si>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</si>
  <si>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</si>
  <si>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</si>
  <si>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</si>
  <si>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8"/>
  </si>
  <si>
    <t>▲ 8.38</t>
  </si>
  <si>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</si>
  <si>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</si>
  <si>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</si>
  <si>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</si>
  <si>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</si>
  <si>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</si>
  <si>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</si>
  <si>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</si>
  <si>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</si>
  <si>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</si>
  <si>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</si>
  <si>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</si>
  <si>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</si>
  <si>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</si>
  <si>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</si>
  <si>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</si>
  <si>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</si>
  <si>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</si>
  <si>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</si>
  <si>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</si>
  <si>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</si>
  <si>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</si>
  <si>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</si>
  <si>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</si>
  <si>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</si>
  <si>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</si>
  <si>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</si>
  <si>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</si>
  <si>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</si>
  <si>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</si>
  <si>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</si>
  <si>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</si>
  <si>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</si>
  <si>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</si>
  <si>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</si>
  <si>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</si>
  <si>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</si>
  <si>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</si>
  <si>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</si>
  <si>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</si>
  <si>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</si>
  <si>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</si>
  <si>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</si>
  <si>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</si>
  <si>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</si>
  <si>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</si>
  <si>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</si>
  <si>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</si>
  <si>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</si>
  <si>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</si>
  <si>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 xml:space="preserve"> 過去５年間平均</t>
    <rPh sb="1" eb="3">
      <t>カコ</t>
    </rPh>
    <rPh sb="4" eb="6">
      <t>ネンカン</t>
    </rPh>
    <rPh sb="6" eb="8">
      <t>ヘイキン</t>
    </rPh>
    <phoneticPr fontId="5"/>
  </si>
  <si>
    <t>簡易水道</t>
  </si>
  <si>
    <t>加入世帯数(世帯)</t>
  </si>
  <si>
    <t>　繰出金</t>
  </si>
  <si>
    <t>　うち減収補塡債(特例分)</t>
    <rPh sb="4" eb="5">
      <t>シュウ</t>
    </rPh>
    <rPh sb="9" eb="10">
      <t>トク</t>
    </rPh>
    <rPh sb="10" eb="11">
      <t>レイ</t>
    </rPh>
    <rPh sb="11" eb="12">
      <t>ブン</t>
    </rPh>
    <phoneticPr fontId="36"/>
  </si>
  <si>
    <t>観光施設</t>
  </si>
  <si>
    <t>公債費負担の状況</t>
    <rPh sb="0" eb="3">
      <t>コウサイヒ</t>
    </rPh>
    <rPh sb="3" eb="5">
      <t>フタン</t>
    </rPh>
    <rPh sb="6" eb="8">
      <t>ジョウキョウ</t>
    </rPh>
    <phoneticPr fontId="5"/>
  </si>
  <si>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</si>
  <si>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</si>
  <si>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</si>
  <si>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</si>
  <si>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</si>
  <si>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</si>
  <si>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</si>
  <si>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</si>
  <si>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</si>
  <si>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</si>
  <si>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</si>
  <si>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</si>
  <si>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</si>
  <si>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</si>
  <si>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</si>
  <si>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東洋町住宅新築資金等貸付事業</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</si>
  <si>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</si>
  <si>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</si>
  <si>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</si>
  <si>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</si>
  <si>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</si>
  <si>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</si>
  <si>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</si>
  <si>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</si>
  <si>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</si>
  <si>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</si>
  <si>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</si>
  <si>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</si>
  <si>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</si>
  <si>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</si>
  <si>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</si>
  <si>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</si>
  <si>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</si>
  <si>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</si>
  <si>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</si>
  <si>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</si>
  <si>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</si>
  <si>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</si>
  <si>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</si>
  <si>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</si>
  <si>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</si>
  <si>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</si>
  <si>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東洋町国民健康保険事業</t>
  </si>
  <si>
    <t>東洋町介護保険事業</t>
  </si>
  <si>
    <t>東洋町簡易水道事業</t>
  </si>
  <si>
    <t>法適用企業</t>
  </si>
  <si>
    <t>東洋町下水道事業</t>
  </si>
  <si>
    <t>東洋町観光施設事業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</si>
  <si>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</si>
  <si>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</si>
  <si>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</si>
  <si>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</si>
  <si>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</si>
  <si>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</si>
  <si>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</si>
  <si>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</si>
  <si>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</si>
  <si>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</si>
  <si>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</si>
  <si>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</si>
  <si>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</si>
  <si>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</si>
  <si>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</si>
  <si>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</si>
  <si>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</si>
  <si>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</si>
  <si>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</si>
  <si>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</si>
  <si>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</si>
  <si>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</si>
  <si>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</si>
  <si>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</si>
  <si>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</si>
  <si>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</si>
  <si>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</si>
  <si>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</si>
  <si>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</si>
  <si>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</si>
  <si>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</si>
  <si>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</si>
  <si>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</si>
  <si>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</si>
  <si>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</si>
  <si>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</si>
  <si>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</si>
  <si>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</si>
  <si>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</si>
  <si>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</si>
  <si>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</si>
  <si>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</si>
  <si>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</si>
  <si>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</si>
  <si>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</si>
  <si>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</si>
  <si>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</si>
  <si>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</si>
  <si>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</si>
  <si>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</si>
  <si>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</si>
  <si>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</si>
  <si>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</si>
  <si>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</si>
  <si>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</si>
  <si>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</si>
  <si>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</si>
  <si>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</si>
  <si>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</si>
  <si>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</si>
  <si>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</si>
  <si>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</si>
  <si>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10.70</t>
  </si>
  <si>
    <t>▲ 6.51</t>
  </si>
  <si>
    <t>▲ 5.86</t>
  </si>
  <si>
    <t>▲ 3.01</t>
  </si>
  <si>
    <t>その他会計（赤字）</t>
  </si>
  <si>
    <t>東洋リゾート</t>
    <rPh sb="0" eb="2">
      <t>トウヨウ</t>
    </rPh>
    <phoneticPr fontId="5"/>
  </si>
  <si>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37"/>
  </si>
  <si>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37"/>
  </si>
  <si>
    <t>こうち人づくり広域連合</t>
    <rPh sb="3" eb="4">
      <t>ヒト</t>
    </rPh>
    <rPh sb="7" eb="9">
      <t>コウイキ</t>
    </rPh>
    <rPh sb="9" eb="11">
      <t>レンゴウ</t>
    </rPh>
    <phoneticPr fontId="37"/>
  </si>
  <si>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37"/>
  </si>
  <si>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7"/>
  </si>
  <si>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37"/>
  </si>
  <si>
    <t>施設等整備基金</t>
    <rPh sb="0" eb="3">
      <t>シセツトウ</t>
    </rPh>
    <rPh sb="3" eb="7">
      <t>セイビキキン</t>
    </rPh>
    <phoneticPr fontId="5"/>
  </si>
  <si>
    <t>消防施設整備基金</t>
    <rPh sb="0" eb="4">
      <t>ショウボウシセツ</t>
    </rPh>
    <rPh sb="4" eb="8">
      <t>セイビキキン</t>
    </rPh>
    <phoneticPr fontId="5"/>
  </si>
  <si>
    <t>地域福祉基金</t>
    <rPh sb="0" eb="6">
      <t>チイキフクシキキン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</si>
</sst>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5"/>
      <color theme="3"/>
      <name val="Yu Gothic"/>
      <family val="2"/>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4" fontId="17" fillId="0" borderId="101" xfId="12" quotePrefix="1"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0D000000}"/>
    <cellStyle name="標準_【レイアウト】（市）資料３（Ｐ２）　歳出比較分析表" xfId="18" xr:uid="{00000000-0005-0000-0000-00000E000000}"/>
    <cellStyle name="標準_APAHO251300" xfId="13" xr:uid="{00000000-0005-0000-0000-00000F000000}"/>
    <cellStyle name="標準_APAHO252300" xfId="14" xr:uid="{00000000-0005-0000-0000-000010000000}"/>
    <cellStyle name="標準_Book1" xfId="15" xr:uid="{00000000-0005-0000-0000-000011000000}"/>
    <cellStyle name="標準_O-JJ0722-001-3_決算状況カード(各会計・関係団体)_O-JJ1016-001-3_財政状況資料集(決算状況カード(各会計・関係団体))(Rev2)2" xfId="16" xr:uid="{00000000-0005-0000-0000-000012000000}"/>
    <cellStyle name="標準_O-JJ0722-001-8_連結実質赤字比率に係る赤字・黒字の構成分析" xfId="17"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4582-451A-8011-0F09CBE51F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347302</c:v>
                </c:pt>
                <c:pt idx="1">
                  <c:v>459615</c:v>
                </c:pt>
                <c:pt idx="2">
                  <c:v>235743</c:v>
                </c:pt>
                <c:pt idx="3">
                  <c:v>290879</c:v>
                </c:pt>
                <c:pt idx="4">
                  <c:v>220681</c:v>
                </c:pt>
              </c:numCache>
            </c:numRef>
          </c:val>
          <c:smooth val="0"/>
          <c:extLst>
            <c:ext xmlns:c16="http://schemas.microsoft.com/office/drawing/2014/chart" uri="{C3380CC4-5D6E-409C-BE32-E72D297353CC}">
              <c16:uniqueId val="{00000001-4582-451A-8011-0F09CBE51F2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0.93</c:v>
                </c:pt>
                <c:pt idx="1">
                  <c:v>0.85</c:v>
                </c:pt>
                <c:pt idx="2">
                  <c:v>3.19</c:v>
                </c:pt>
                <c:pt idx="3">
                  <c:v>1.68</c:v>
                </c:pt>
                <c:pt idx="4">
                  <c:v>3.27</c:v>
                </c:pt>
              </c:numCache>
            </c:numRef>
          </c:val>
          <c:extLst>
            <c:ext xmlns:c16="http://schemas.microsoft.com/office/drawing/2014/chart" uri="{C3380CC4-5D6E-409C-BE32-E72D297353CC}">
              <c16:uniqueId val="{00000000-7D76-4B96-823A-C895A8C41E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7.03</c:v>
                </c:pt>
                <c:pt idx="1">
                  <c:v>6.83</c:v>
                </c:pt>
                <c:pt idx="2">
                  <c:v>9.4499999999999993</c:v>
                </c:pt>
                <c:pt idx="3">
                  <c:v>9.9</c:v>
                </c:pt>
                <c:pt idx="4">
                  <c:v>10.24</c:v>
                </c:pt>
              </c:numCache>
            </c:numRef>
          </c:val>
          <c:extLst>
            <c:ext xmlns:c16="http://schemas.microsoft.com/office/drawing/2014/chart" uri="{C3380CC4-5D6E-409C-BE32-E72D297353CC}">
              <c16:uniqueId val="{00000001-7D76-4B96-823A-C895A8C41E2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0.53</c:v>
                </c:pt>
                <c:pt idx="2">
                  <c:v>4.7300000000000004</c:v>
                </c:pt>
                <c:pt idx="3">
                  <c:v>-0.94</c:v>
                </c:pt>
                <c:pt idx="4">
                  <c:v>2.17</c:v>
                </c:pt>
              </c:numCache>
            </c:numRef>
          </c:val>
          <c:smooth val="0"/>
          <c:extLst>
            <c:ext xmlns:c16="http://schemas.microsoft.com/office/drawing/2014/chart" uri="{C3380CC4-5D6E-409C-BE32-E72D297353CC}">
              <c16:uniqueId val="{00000002-7D76-4B96-823A-C895A8C41E2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E98-4F86-8880-680B7BFF1A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98-4F86-8880-680B7BFF1A39}"/>
            </c:ext>
          </c:extLst>
        </c:ser>
        <c:ser>
          <c:idx val="2"/>
          <c:order val="2"/>
          <c:tx>
            <c:strRef>
              <c:f>データシート!$A$29</c:f>
              <c:strCache>
                <c:ptCount val="1"/>
                <c:pt idx="0">
                  <c:v>東洋町観光施設事業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0.26</c:v>
                </c:pt>
                <c:pt idx="6">
                  <c:v>#N/A</c:v>
                </c:pt>
                <c:pt idx="7">
                  <c:v>0</c:v>
                </c:pt>
                <c:pt idx="8">
                  <c:v>#N/A</c:v>
                </c:pt>
                <c:pt idx="9">
                  <c:v>0</c:v>
                </c:pt>
              </c:numCache>
            </c:numRef>
          </c:val>
          <c:extLst>
            <c:ext xmlns:c16="http://schemas.microsoft.com/office/drawing/2014/chart" uri="{C3380CC4-5D6E-409C-BE32-E72D297353CC}">
              <c16:uniqueId val="{00000002-DE98-4F86-8880-680B7BFF1A39}"/>
            </c:ext>
          </c:extLst>
        </c:ser>
        <c:ser>
          <c:idx val="3"/>
          <c:order val="3"/>
          <c:tx>
            <c:strRef>
              <c:f>データシート!$A$30</c:f>
              <c:strCache>
                <c:ptCount val="1"/>
                <c:pt idx="0">
                  <c:v>東洋町国民健康保険事業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DE98-4F86-8880-680B7BFF1A39}"/>
            </c:ext>
          </c:extLst>
        </c:ser>
        <c:ser>
          <c:idx val="4"/>
          <c:order val="4"/>
          <c:tx>
            <c:strRef>
              <c:f>データシート!$A$31</c:f>
              <c:strCache>
                <c:ptCount val="1"/>
                <c:pt idx="0">
                  <c:v>東洋町後期高齢者医療保険事業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0.02</c:v>
                </c:pt>
                <c:pt idx="4">
                  <c:v>#N/A</c:v>
                </c:pt>
                <c:pt idx="5">
                  <c:v>0.04</c:v>
                </c:pt>
                <c:pt idx="6">
                  <c:v>#N/A</c:v>
                </c:pt>
                <c:pt idx="7">
                  <c:v>0.02</c:v>
                </c:pt>
                <c:pt idx="8">
                  <c:v>#N/A</c:v>
                </c:pt>
                <c:pt idx="9">
                  <c:v>0.04</c:v>
                </c:pt>
              </c:numCache>
            </c:numRef>
          </c:val>
          <c:extLst>
            <c:ext xmlns:c16="http://schemas.microsoft.com/office/drawing/2014/chart" uri="{C3380CC4-5D6E-409C-BE32-E72D297353CC}">
              <c16:uniqueId val="{00000004-DE98-4F86-8880-680B7BFF1A39}"/>
            </c:ext>
          </c:extLst>
        </c:ser>
        <c:ser>
          <c:idx val="5"/>
          <c:order val="5"/>
          <c:tx>
            <c:strRef>
              <c:f>データシート!$A$32</c:f>
              <c:strCache>
                <c:ptCount val="1"/>
                <c:pt idx="0">
                  <c:v>東洋町介護保険事業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1.41</c:v>
                </c:pt>
                <c:pt idx="2">
                  <c:v>#N/A</c:v>
                </c:pt>
                <c:pt idx="3">
                  <c:v>2.56</c:v>
                </c:pt>
                <c:pt idx="4">
                  <c:v>#N/A</c:v>
                </c:pt>
                <c:pt idx="5">
                  <c:v>1.1399999999999999</c:v>
                </c:pt>
                <c:pt idx="6">
                  <c:v>#N/A</c:v>
                </c:pt>
                <c:pt idx="7">
                  <c:v>0.24</c:v>
                </c:pt>
                <c:pt idx="8">
                  <c:v>#N/A</c:v>
                </c:pt>
                <c:pt idx="9">
                  <c:v>0.37</c:v>
                </c:pt>
              </c:numCache>
            </c:numRef>
          </c:val>
          <c:extLst>
            <c:ext xmlns:c16="http://schemas.microsoft.com/office/drawing/2014/chart" uri="{C3380CC4-5D6E-409C-BE32-E72D297353CC}">
              <c16:uniqueId val="{00000005-DE98-4F86-8880-680B7BFF1A39}"/>
            </c:ext>
          </c:extLst>
        </c:ser>
        <c:ser>
          <c:idx val="6"/>
          <c:order val="6"/>
          <c:tx>
            <c:strRef>
              <c:f>データシート!$A$33</c:f>
              <c:strCache>
                <c:ptCount val="1"/>
                <c:pt idx="0">
                  <c:v>東洋町下水道事業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0.01</c:v>
                </c:pt>
                <c:pt idx="8">
                  <c:v>#N/A</c:v>
                </c:pt>
                <c:pt idx="9">
                  <c:v>2.64</c:v>
                </c:pt>
              </c:numCache>
            </c:numRef>
          </c:val>
          <c:extLst>
            <c:ext xmlns:c16="http://schemas.microsoft.com/office/drawing/2014/chart" uri="{C3380CC4-5D6E-409C-BE32-E72D297353CC}">
              <c16:uniqueId val="{00000006-DE98-4F86-8880-680B7BFF1A39}"/>
            </c:ext>
          </c:extLst>
        </c:ser>
        <c:ser>
          <c:idx val="7"/>
          <c:order val="7"/>
          <c:tx>
            <c:strRef>
              <c:f>データシート!$A$34</c:f>
              <c:strCache>
                <c:ptCount val="1"/>
                <c:pt idx="0">
                  <c:v>東洋町簡易水道事業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0.02</c:v>
                </c:pt>
                <c:pt idx="2">
                  <c:v>#N/A</c:v>
                </c:pt>
                <c:pt idx="3">
                  <c:v>0.02</c:v>
                </c:pt>
                <c:pt idx="4">
                  <c:v>#N/A</c:v>
                </c:pt>
                <c:pt idx="5">
                  <c:v>0.01</c:v>
                </c:pt>
                <c:pt idx="6">
                  <c:v>#N/A</c:v>
                </c:pt>
                <c:pt idx="7">
                  <c:v>0.01</c:v>
                </c:pt>
                <c:pt idx="8">
                  <c:v>#N/A</c:v>
                </c:pt>
                <c:pt idx="9">
                  <c:v>3.43</c:v>
                </c:pt>
              </c:numCache>
            </c:numRef>
          </c:val>
          <c:extLst>
            <c:ext xmlns:c16="http://schemas.microsoft.com/office/drawing/2014/chart" uri="{C3380CC4-5D6E-409C-BE32-E72D297353CC}">
              <c16:uniqueId val="{00000007-DE98-4F86-8880-680B7BFF1A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11.64</c:v>
                </c:pt>
                <c:pt idx="2">
                  <c:v>#N/A</c:v>
                </c:pt>
                <c:pt idx="3">
                  <c:v>9.23</c:v>
                </c:pt>
                <c:pt idx="4">
                  <c:v>#N/A</c:v>
                </c:pt>
                <c:pt idx="5">
                  <c:v>9.6999999999999993</c:v>
                </c:pt>
                <c:pt idx="6">
                  <c:v>#N/A</c:v>
                </c:pt>
                <c:pt idx="7">
                  <c:v>7.54</c:v>
                </c:pt>
                <c:pt idx="8">
                  <c:v>#N/A</c:v>
                </c:pt>
                <c:pt idx="9">
                  <c:v>6.28</c:v>
                </c:pt>
              </c:numCache>
            </c:numRef>
          </c:val>
          <c:extLst>
            <c:ext xmlns:c16="http://schemas.microsoft.com/office/drawing/2014/chart" uri="{C3380CC4-5D6E-409C-BE32-E72D297353CC}">
              <c16:uniqueId val="{00000008-DE98-4F86-8880-680B7BFF1A39}"/>
            </c:ext>
          </c:extLst>
        </c:ser>
        <c:ser>
          <c:idx val="9"/>
          <c:order val="9"/>
          <c:tx>
            <c:strRef>
              <c:f>データシート!$A$36</c:f>
              <c:strCache>
                <c:ptCount val="1"/>
                <c:pt idx="0">
                  <c:v>東洋町住宅新築資金等貸付事業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10.7</c:v>
                </c:pt>
                <c:pt idx="1">
                  <c:v>#N/A</c:v>
                </c:pt>
                <c:pt idx="2">
                  <c:v>8.3800000000000008</c:v>
                </c:pt>
                <c:pt idx="3">
                  <c:v>#N/A</c:v>
                </c:pt>
                <c:pt idx="4">
                  <c:v>6.51</c:v>
                </c:pt>
                <c:pt idx="5">
                  <c:v>#N/A</c:v>
                </c:pt>
                <c:pt idx="6">
                  <c:v>5.86</c:v>
                </c:pt>
                <c:pt idx="7">
                  <c:v>#N/A</c:v>
                </c:pt>
                <c:pt idx="8">
                  <c:v>3.01</c:v>
                </c:pt>
                <c:pt idx="9">
                  <c:v>#N/A</c:v>
                </c:pt>
              </c:numCache>
            </c:numRef>
          </c:val>
          <c:extLst>
            <c:ext xmlns:c16="http://schemas.microsoft.com/office/drawing/2014/chart" uri="{C3380CC4-5D6E-409C-BE32-E72D297353CC}">
              <c16:uniqueId val="{00000009-DE98-4F86-8880-680B7BFF1A3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341</c:v>
                </c:pt>
                <c:pt idx="5">
                  <c:v>349</c:v>
                </c:pt>
                <c:pt idx="8">
                  <c:v>354</c:v>
                </c:pt>
                <c:pt idx="11">
                  <c:v>351</c:v>
                </c:pt>
                <c:pt idx="14">
                  <c:v>367</c:v>
                </c:pt>
              </c:numCache>
            </c:numRef>
          </c:val>
          <c:extLst>
            <c:ext xmlns:c16="http://schemas.microsoft.com/office/drawing/2014/chart" uri="{C3380CC4-5D6E-409C-BE32-E72D297353CC}">
              <c16:uniqueId val="{00000000-6D65-414B-8C3B-F95D98882C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65-414B-8C3B-F95D98882C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65-414B-8C3B-F95D98882C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3-6D65-414B-8C3B-F95D98882C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c:v>
                </c:pt>
                <c:pt idx="3">
                  <c:v>90</c:v>
                </c:pt>
                <c:pt idx="6">
                  <c:v>91</c:v>
                </c:pt>
                <c:pt idx="9">
                  <c:v>91</c:v>
                </c:pt>
                <c:pt idx="12">
                  <c:v>80</c:v>
                </c:pt>
              </c:numCache>
            </c:numRef>
          </c:val>
          <c:extLst>
            <c:ext xmlns:c16="http://schemas.microsoft.com/office/drawing/2014/chart" uri="{C3380CC4-5D6E-409C-BE32-E72D297353CC}">
              <c16:uniqueId val="{00000004-6D65-414B-8C3B-F95D98882C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65-414B-8C3B-F95D98882C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65-414B-8C3B-F95D98882C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411</c:v>
                </c:pt>
                <c:pt idx="3">
                  <c:v>436</c:v>
                </c:pt>
                <c:pt idx="6">
                  <c:v>447</c:v>
                </c:pt>
                <c:pt idx="9">
                  <c:v>460</c:v>
                </c:pt>
                <c:pt idx="12">
                  <c:v>480</c:v>
                </c:pt>
              </c:numCache>
            </c:numRef>
          </c:val>
          <c:extLst>
            <c:ext xmlns:c16="http://schemas.microsoft.com/office/drawing/2014/chart" uri="{C3380CC4-5D6E-409C-BE32-E72D297353CC}">
              <c16:uniqueId val="{00000007-6D65-414B-8C3B-F95D98882CF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171</c:v>
                </c:pt>
                <c:pt idx="2">
                  <c:v>#N/A</c:v>
                </c:pt>
                <c:pt idx="3">
                  <c:v>#N/A</c:v>
                </c:pt>
                <c:pt idx="4">
                  <c:v>177</c:v>
                </c:pt>
                <c:pt idx="5">
                  <c:v>#N/A</c:v>
                </c:pt>
                <c:pt idx="6">
                  <c:v>#N/A</c:v>
                </c:pt>
                <c:pt idx="7">
                  <c:v>184</c:v>
                </c:pt>
                <c:pt idx="8">
                  <c:v>#N/A</c:v>
                </c:pt>
                <c:pt idx="9">
                  <c:v>#N/A</c:v>
                </c:pt>
                <c:pt idx="10">
                  <c:v>200</c:v>
                </c:pt>
                <c:pt idx="11">
                  <c:v>#N/A</c:v>
                </c:pt>
                <c:pt idx="12">
                  <c:v>#N/A</c:v>
                </c:pt>
                <c:pt idx="13">
                  <c:v>193</c:v>
                </c:pt>
                <c:pt idx="14">
                  <c:v>#N/A</c:v>
                </c:pt>
              </c:numCache>
            </c:numRef>
          </c:val>
          <c:smooth val="0"/>
          <c:extLst>
            <c:ext xmlns:c16="http://schemas.microsoft.com/office/drawing/2014/chart" uri="{C3380CC4-5D6E-409C-BE32-E72D297353CC}">
              <c16:uniqueId val="{00000008-6D65-414B-8C3B-F95D98882CF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3572</c:v>
                </c:pt>
                <c:pt idx="5">
                  <c:v>3627</c:v>
                </c:pt>
                <c:pt idx="8">
                  <c:v>3466</c:v>
                </c:pt>
                <c:pt idx="11">
                  <c:v>3457</c:v>
                </c:pt>
                <c:pt idx="14">
                  <c:v>3526</c:v>
                </c:pt>
              </c:numCache>
            </c:numRef>
          </c:val>
          <c:extLst>
            <c:ext xmlns:c16="http://schemas.microsoft.com/office/drawing/2014/chart" uri="{C3380CC4-5D6E-409C-BE32-E72D297353CC}">
              <c16:uniqueId val="{00000000-D366-404D-96EA-6249DB944A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115</c:v>
                </c:pt>
                <c:pt idx="5">
                  <c:v>134</c:v>
                </c:pt>
                <c:pt idx="8">
                  <c:v>70</c:v>
                </c:pt>
                <c:pt idx="11">
                  <c:v>59</c:v>
                </c:pt>
                <c:pt idx="14">
                  <c:v>53</c:v>
                </c:pt>
              </c:numCache>
            </c:numRef>
          </c:val>
          <c:extLst>
            <c:ext xmlns:c16="http://schemas.microsoft.com/office/drawing/2014/chart" uri="{C3380CC4-5D6E-409C-BE32-E72D297353CC}">
              <c16:uniqueId val="{00000001-D366-404D-96EA-6249DB944A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731</c:v>
                </c:pt>
                <c:pt idx="5">
                  <c:v>959</c:v>
                </c:pt>
                <c:pt idx="8">
                  <c:v>1177</c:v>
                </c:pt>
                <c:pt idx="11">
                  <c:v>1217</c:v>
                </c:pt>
                <c:pt idx="14">
                  <c:v>1062</c:v>
                </c:pt>
              </c:numCache>
            </c:numRef>
          </c:val>
          <c:extLst>
            <c:ext xmlns:c16="http://schemas.microsoft.com/office/drawing/2014/chart" uri="{C3380CC4-5D6E-409C-BE32-E72D297353CC}">
              <c16:uniqueId val="{00000002-D366-404D-96EA-6249DB944A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66-404D-96EA-6249DB944A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66-404D-96EA-6249DB944A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66-404D-96EA-6249DB944A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349</c:v>
                </c:pt>
                <c:pt idx="3">
                  <c:v>360</c:v>
                </c:pt>
                <c:pt idx="6">
                  <c:v>330</c:v>
                </c:pt>
                <c:pt idx="9">
                  <c:v>335</c:v>
                </c:pt>
                <c:pt idx="12">
                  <c:v>344</c:v>
                </c:pt>
              </c:numCache>
            </c:numRef>
          </c:val>
          <c:extLst>
            <c:ext xmlns:c16="http://schemas.microsoft.com/office/drawing/2014/chart" uri="{C3380CC4-5D6E-409C-BE32-E72D297353CC}">
              <c16:uniqueId val="{00000006-D366-404D-96EA-6249DB944A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366-404D-96EA-6249DB944A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921</c:v>
                </c:pt>
                <c:pt idx="3">
                  <c:v>863</c:v>
                </c:pt>
                <c:pt idx="6">
                  <c:v>795</c:v>
                </c:pt>
                <c:pt idx="9">
                  <c:v>723</c:v>
                </c:pt>
                <c:pt idx="12">
                  <c:v>673</c:v>
                </c:pt>
              </c:numCache>
            </c:numRef>
          </c:val>
          <c:extLst>
            <c:ext xmlns:c16="http://schemas.microsoft.com/office/drawing/2014/chart" uri="{C3380CC4-5D6E-409C-BE32-E72D297353CC}">
              <c16:uniqueId val="{00000008-D366-404D-96EA-6249DB944A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66-404D-96EA-6249DB944A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4093</c:v>
                </c:pt>
                <c:pt idx="3">
                  <c:v>4480</c:v>
                </c:pt>
                <c:pt idx="6">
                  <c:v>4318</c:v>
                </c:pt>
                <c:pt idx="9">
                  <c:v>4292</c:v>
                </c:pt>
                <c:pt idx="12">
                  <c:v>4093</c:v>
                </c:pt>
              </c:numCache>
            </c:numRef>
          </c:val>
          <c:extLst>
            <c:ext xmlns:c16="http://schemas.microsoft.com/office/drawing/2014/chart" uri="{C3380CC4-5D6E-409C-BE32-E72D297353CC}">
              <c16:uniqueId val="{0000000A-D366-404D-96EA-6249DB944A4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945</c:v>
                </c:pt>
                <c:pt idx="2">
                  <c:v>#N/A</c:v>
                </c:pt>
                <c:pt idx="3">
                  <c:v>#N/A</c:v>
                </c:pt>
                <c:pt idx="4">
                  <c:v>984</c:v>
                </c:pt>
                <c:pt idx="5">
                  <c:v>#N/A</c:v>
                </c:pt>
                <c:pt idx="6">
                  <c:v>#N/A</c:v>
                </c:pt>
                <c:pt idx="7">
                  <c:v>729</c:v>
                </c:pt>
                <c:pt idx="8">
                  <c:v>#N/A</c:v>
                </c:pt>
                <c:pt idx="9">
                  <c:v>#N/A</c:v>
                </c:pt>
                <c:pt idx="10">
                  <c:v>616</c:v>
                </c:pt>
                <c:pt idx="11">
                  <c:v>#N/A</c:v>
                </c:pt>
                <c:pt idx="12">
                  <c:v>#N/A</c:v>
                </c:pt>
                <c:pt idx="13">
                  <c:v>468</c:v>
                </c:pt>
                <c:pt idx="14">
                  <c:v>#N/A</c:v>
                </c:pt>
              </c:numCache>
            </c:numRef>
          </c:val>
          <c:smooth val="0"/>
          <c:extLst>
            <c:ext xmlns:c16="http://schemas.microsoft.com/office/drawing/2014/chart" uri="{C3380CC4-5D6E-409C-BE32-E72D297353CC}">
              <c16:uniqueId val="{0000000B-D366-404D-96EA-6249DB944A4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177</c:v>
                </c:pt>
                <c:pt idx="1">
                  <c:v>187</c:v>
                </c:pt>
                <c:pt idx="2">
                  <c:v>198</c:v>
                </c:pt>
              </c:numCache>
            </c:numRef>
          </c:val>
          <c:extLst>
            <c:ext xmlns:c16="http://schemas.microsoft.com/office/drawing/2014/chart" uri="{C3380CC4-5D6E-409C-BE32-E72D297353CC}">
              <c16:uniqueId val="{00000000-2B77-4B3D-BD2E-77D9656DD2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122</c:v>
                </c:pt>
                <c:pt idx="1">
                  <c:v>122</c:v>
                </c:pt>
                <c:pt idx="2">
                  <c:v>103</c:v>
                </c:pt>
              </c:numCache>
            </c:numRef>
          </c:val>
          <c:extLst>
            <c:ext xmlns:c16="http://schemas.microsoft.com/office/drawing/2014/chart" uri="{C3380CC4-5D6E-409C-BE32-E72D297353CC}">
              <c16:uniqueId val="{00000001-2B77-4B3D-BD2E-77D9656DD2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779</c:v>
                </c:pt>
                <c:pt idx="1">
                  <c:v>818</c:v>
                </c:pt>
                <c:pt idx="2">
                  <c:v>672</c:v>
                </c:pt>
              </c:numCache>
            </c:numRef>
          </c:val>
          <c:extLst>
            <c:ext xmlns:c16="http://schemas.microsoft.com/office/drawing/2014/chart" uri="{C3380CC4-5D6E-409C-BE32-E72D297353CC}">
              <c16:uniqueId val="{00000002-2B77-4B3D-BD2E-77D9656DD2E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実質公債費比率の分子は微増傾向となっており、その要因として元利償還金の増加が挙げられます。平成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年度からは光ケーブル整備事業（過疎債</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1,097,200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千円）の償還が始まり、今後も増加していく恐れがあります。前述事業の償還は令和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年度までであり、令和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年度を念頭に置きながら、起債借入と償還のバランスや据置期間を考慮しながら財政運営を行っていきます。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額は依然として充当可能財源等を大きく上回っている状況であります。特に地方債の現在高が大きな負担となっており、今後も起債の発行に関して、現年の償還額とのバランスを考慮しながら注意しなければなりません。また、充当可能財源等についても、今後の財政需要に備えるために基金残高が増額となるように取り組んで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高知県東洋町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年度決算において取り崩したものは、減債基金の取崩（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27,000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千円）、施設整備のための施設等整備基金の取崩（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97,000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千円）、ふるさと納税寄附金を財源としたふるさとづくり基金（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129,400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千円）です。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また、積立額の大きかったものは、ふるさと納税の一部を積み立てるふるさとづくり基金への積立（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37,700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千円）、森林環境譲与税積立基金への積立（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11,200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千円）などです。</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自主財源が乏しい本町の財政において基金は重要な役割を担っており、慎重な基金運用を心がけております。最近の傾向として、剰余金とふるさと納税の一部を基金に積み立て、赤字補てんや大型事業への充当による取り崩しのみを行っております。しかし、高知県内でも本町の基金残高は最下位であり、今後も各基金の財政需要に対する備えとして基金残高の増加に努めていきます。</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・施設等整備基金：町の施設等の整備に要する財源を円滑に調整するために積み立て、土地、建物等の取得、修繕を行う場合に取り崩します。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・ふるさとづくり基金：東洋町の特色を生かした活力と個性ゆたかなまちづくり、ふるさとづくりの資金として積み立て、必要が生じた場合に基金を取り崩します。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・消防施設基金：町の消防施設等の整備に要する財源を円滑に調整するために積み立て、土地、建物等の取得、修繕を行う場合に取り崩します。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防災対策加速化基金：災害に強い地域社会の実現の加速化を図るため積立て、防災対策、防災対策を目的とする国等の補助事業における町負担及び防災対策に要した町債の償還の財源に充てる場合に基金を取り崩して充当し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・地域福祉基金：地域の全ての人々が健康で生きがいをもち、安心して過ごせるような明るい活力ある長寿・福祉社会づくりを推進するために積み立て、これら地域福祉に必要が生じた場合に取り崩します。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・消防施設整備基金：消防設備の更新等に備えるため基金の積立（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10,100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・施設等整備基金：公共施設等の整備費用に充当するため取崩（▲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97,000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・ふるさとづくり基金：地域活性化やまちづくりのため取崩（▲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129,400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各基金ともに、必要最低限の積立を行っていく運営をしております。特に施設等整備基金は、今後インフラ設備・保有施設等の更新が控えており優先的に積立を行っていきます。また、ふるさとづくり基金においても、ふるさと納税の一部を基金に積み立て、まちづくり、観光振興のために充当していき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決算剰余金を財政調整基金に積み立てており、令和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年度決算では余剰金による積立（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10,600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千円）を行い、取崩が無かったため基金残高は増額となりました。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今後も継続して剰余金を積み立てていく方針であり、赤字補てんによる取崩を削減し、基金の増加に努めます。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一般財源等による積立（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240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千円）のほか、臨時財政対策債償還基金費にかかる積立（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7,857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千円）を行い増額となりました。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高知県が実施している建設事業に伴う町負担分への軽減補助などを活用したり、普通交付税の費目である臨時財政対策債償還基金費にかかる措置額を基金に積立をし、今後の公債費の増加に備えます。</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75565</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5765"/>
          <a:ext cx="1161542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62865</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3065"/>
          <a:ext cx="359283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81915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9100"/>
          <a:ext cx="354838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113665</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3865"/>
          <a:ext cx="3509010" cy="4387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dr:col>83</xdr:col>
      <xdr:colOff>6350</xdr:colOff>
      <xdr:row>2</xdr:row>
      <xdr:rowOff>62865</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3065"/>
          <a:ext cx="244729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81915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9100"/>
          <a:ext cx="240284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113665</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3865"/>
          <a:ext cx="2345690" cy="4387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60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380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191770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380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2,059
2,044
74.02
3,307,001
3,203,890
63,059
1,928,088
4,093,423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380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43815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2850"/>
          <a:ext cx="185420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43815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2850"/>
          <a:ext cx="116332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29.9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43815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2850"/>
          <a:ext cx="58166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9300"/>
          <a:ext cx="18542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9300"/>
          <a:ext cx="3144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5715</xdr:rowOff>
    </xdr:from>
    <xdr:to>
      <xdr:col>58</xdr:col>
      <xdr:colOff>0</xdr:colOff>
      <xdr:row>13</xdr:row>
      <xdr:rowOff>120015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555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75565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5900"/>
          <a:ext cx="116332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100965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803400"/>
          <a:ext cx="1163320" cy="6089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1445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8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63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63650"/>
          <a:ext cx="838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132715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701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781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901950"/>
          <a:ext cx="88099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754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75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426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90900"/>
          <a:ext cx="8724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584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60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81915</xdr:rowOff>
    </xdr:from>
    <xdr:ext cx="8145145" cy="2584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9215"/>
          <a:ext cx="814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8555" cy="42164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7500"/>
          <a:ext cx="875855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75565</xdr:rowOff>
    </xdr:from>
    <xdr:ext cx="183515" cy="25273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8165"/>
          <a:ext cx="183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71270" cy="29654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712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9730"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財政力指数は令和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ほぼ横ばいとなっており、類似団体と比較して下回っている現状であります。本町は過疎化が進んでおり、労働力人口の低下や、基幹産業である一次産業の低迷などが原因として挙げられます。引き続き高知県と連携した人口減少対策に取り組むとともに、ふるさと納税事業を強化し財源の確保に努めます。</a:t>
          </a: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71755</xdr:rowOff>
    </xdr:from>
    <xdr:to>
      <xdr:col>27</xdr:col>
      <xdr:colOff>184150</xdr:colOff>
      <xdr:row>45</xdr:row>
      <xdr:rowOff>71755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955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828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893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828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2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104775</xdr:rowOff>
    </xdr:from>
    <xdr:to>
      <xdr:col>23</xdr:col>
      <xdr:colOff>133350</xdr:colOff>
      <xdr:row>44</xdr:row>
      <xdr:rowOff>81280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44060" y="6048375"/>
          <a:ext cx="0" cy="1297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54610</xdr:rowOff>
    </xdr:from>
    <xdr:ext cx="762000" cy="247650"/>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615180" y="73190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81280</xdr:rowOff>
    </xdr:from>
    <xdr:to>
      <xdr:col>24</xdr:col>
      <xdr:colOff>12700</xdr:colOff>
      <xdr:row>44</xdr:row>
      <xdr:rowOff>81280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55160" y="73456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23495</xdr:rowOff>
    </xdr:from>
    <xdr:ext cx="762000" cy="24828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615180" y="5801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104775</xdr:rowOff>
    </xdr:from>
    <xdr:to>
      <xdr:col>24</xdr:col>
      <xdr:colOff>12700</xdr:colOff>
      <xdr:row>36</xdr:row>
      <xdr:rowOff>104775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55160" y="60483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23495</xdr:rowOff>
    </xdr:from>
    <xdr:to>
      <xdr:col>23</xdr:col>
      <xdr:colOff>133350</xdr:colOff>
      <xdr:row>44</xdr:row>
      <xdr:rowOff>23495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76980" y="728789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20320</xdr:rowOff>
    </xdr:from>
    <xdr:ext cx="762000" cy="24828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615180" y="695452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102235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93260" y="710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xdr:rowOff>
    </xdr:from>
    <xdr:to>
      <xdr:col>19</xdr:col>
      <xdr:colOff>133350</xdr:colOff>
      <xdr:row>44</xdr:row>
      <xdr:rowOff>23495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59100" y="7268845"/>
          <a:ext cx="8178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102235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26180" y="710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111760</xdr:rowOff>
    </xdr:from>
    <xdr:ext cx="736600" cy="24955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31540" y="688086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xdr:rowOff>
    </xdr:from>
    <xdr:to>
      <xdr:col>15</xdr:col>
      <xdr:colOff>82550</xdr:colOff>
      <xdr:row>44</xdr:row>
      <xdr:rowOff>4445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41220" y="726884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149860</xdr:rowOff>
    </xdr:from>
    <xdr:to>
      <xdr:col>15</xdr:col>
      <xdr:colOff>133350</xdr:colOff>
      <xdr:row>43</xdr:row>
      <xdr:rowOff>83185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908300" y="70840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92710</xdr:rowOff>
    </xdr:from>
    <xdr:ext cx="762000" cy="24828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613660" y="68618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149860</xdr:rowOff>
    </xdr:from>
    <xdr:to>
      <xdr:col>11</xdr:col>
      <xdr:colOff>31750</xdr:colOff>
      <xdr:row>44</xdr:row>
      <xdr:rowOff>4445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41120" y="724916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130175</xdr:rowOff>
    </xdr:from>
    <xdr:to>
      <xdr:col>11</xdr:col>
      <xdr:colOff>82550</xdr:colOff>
      <xdr:row>43</xdr:row>
      <xdr:rowOff>62865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108200" y="70643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72390</xdr:rowOff>
    </xdr:from>
    <xdr:ext cx="762000" cy="24955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95780" y="6841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149860</xdr:rowOff>
    </xdr:from>
    <xdr:to>
      <xdr:col>7</xdr:col>
      <xdr:colOff>31750</xdr:colOff>
      <xdr:row>43</xdr:row>
      <xdr:rowOff>83185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90320" y="708406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92710</xdr:rowOff>
    </xdr:from>
    <xdr:ext cx="762000" cy="24828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7900" y="68618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60730" cy="24828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459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60730" cy="24828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788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60730" cy="24828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6098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60730" cy="24828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431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60730" cy="24828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430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139065</xdr:rowOff>
    </xdr:from>
    <xdr:to>
      <xdr:col>23</xdr:col>
      <xdr:colOff>184150</xdr:colOff>
      <xdr:row>44</xdr:row>
      <xdr:rowOff>71755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93260" y="723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38735</xdr:rowOff>
    </xdr:from>
    <xdr:ext cx="762000" cy="24955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615180" y="71380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139065</xdr:rowOff>
    </xdr:from>
    <xdr:to>
      <xdr:col>19</xdr:col>
      <xdr:colOff>184150</xdr:colOff>
      <xdr:row>44</xdr:row>
      <xdr:rowOff>71755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26180" y="723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57785</xdr:rowOff>
    </xdr:from>
    <xdr:ext cx="736600" cy="24828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31540" y="732218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120650</xdr:rowOff>
    </xdr:from>
    <xdr:to>
      <xdr:col>15</xdr:col>
      <xdr:colOff>133350</xdr:colOff>
      <xdr:row>44</xdr:row>
      <xdr:rowOff>53340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908300" y="721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38735</xdr:rowOff>
    </xdr:from>
    <xdr:ext cx="762000" cy="24955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613660" y="730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120650</xdr:rowOff>
    </xdr:from>
    <xdr:to>
      <xdr:col>11</xdr:col>
      <xdr:colOff>82550</xdr:colOff>
      <xdr:row>44</xdr:row>
      <xdr:rowOff>53340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108200" y="72199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38735</xdr:rowOff>
    </xdr:from>
    <xdr:ext cx="762000" cy="24955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95780" y="730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100965</xdr:rowOff>
    </xdr:from>
    <xdr:to>
      <xdr:col>7</xdr:col>
      <xdr:colOff>31750</xdr:colOff>
      <xdr:row>44</xdr:row>
      <xdr:rowOff>33655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90320" y="72002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19050</xdr:rowOff>
    </xdr:from>
    <xdr:ext cx="762000" cy="24828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7900" y="72834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7640" cy="2965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51305" y="8848090"/>
          <a:ext cx="143764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公債費を筆頭に経常経費が町財政を圧迫している状況でありますが、令和</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年度決算では、新型コロナウイルス地方創生臨時交付金の交付や普通交付税の増額により本町含め全国的に数値が改善しております。令和</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年度以降の決算では数値が前年度と比較し悪化しておりますが、通常ベースに戻ったと分析しております。令和</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は少し改善しておりますが、依然として類似団体より数値が高い状況であり、引き続き経常経費を圧迫している公共施設の修繕費や各システムの保守経費・使用料の見直しを推進し、決算割合が高い公債費により財政が圧迫されないよう財源を確保し起債額の抑制に取り組みます。</a:t>
          </a:r>
        </a:p>
      </xdr:txBody>
    </xdr:sp>
    <xdr:clientData/>
  </xdr:twoCellAnchor>
  <xdr:oneCellAnchor>
    <xdr:from>
      <xdr:col>3</xdr:col>
      <xdr:colOff>95250</xdr:colOff>
      <xdr:row>54</xdr:row>
      <xdr:rowOff>134620</xdr:rowOff>
    </xdr:from>
    <xdr:ext cx="297180" cy="217170"/>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70560" y="9050020"/>
          <a:ext cx="2971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828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107950</xdr:rowOff>
    </xdr:from>
    <xdr:to>
      <xdr:col>27</xdr:col>
      <xdr:colOff>184150</xdr:colOff>
      <xdr:row>67</xdr:row>
      <xdr:rowOff>107950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866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136525</xdr:rowOff>
    </xdr:from>
    <xdr:ext cx="762000" cy="24955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50800</xdr:rowOff>
    </xdr:from>
    <xdr:to>
      <xdr:col>27</xdr:col>
      <xdr:colOff>184150</xdr:colOff>
      <xdr:row>65</xdr:row>
      <xdr:rowOff>50800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866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78740</xdr:rowOff>
    </xdr:from>
    <xdr:ext cx="762000" cy="24955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159385</xdr:rowOff>
    </xdr:from>
    <xdr:to>
      <xdr:col>27</xdr:col>
      <xdr:colOff>184150</xdr:colOff>
      <xdr:row>62</xdr:row>
      <xdr:rowOff>159385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4828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102235</xdr:rowOff>
    </xdr:from>
    <xdr:to>
      <xdr:col>27</xdr:col>
      <xdr:colOff>184150</xdr:colOff>
      <xdr:row>60</xdr:row>
      <xdr:rowOff>102235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866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130175</xdr:rowOff>
    </xdr:from>
    <xdr:ext cx="762000" cy="24828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44450</xdr:rowOff>
    </xdr:from>
    <xdr:to>
      <xdr:col>27</xdr:col>
      <xdr:colOff>184150</xdr:colOff>
      <xdr:row>58</xdr:row>
      <xdr:rowOff>44450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866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72390</xdr:rowOff>
    </xdr:from>
    <xdr:ext cx="762000" cy="24955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109220</xdr:rowOff>
    </xdr:from>
    <xdr:to>
      <xdr:col>23</xdr:col>
      <xdr:colOff>133350</xdr:colOff>
      <xdr:row>67</xdr:row>
      <xdr:rowOff>92710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44060" y="9519920"/>
          <a:ext cx="0" cy="1634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65405</xdr:rowOff>
    </xdr:from>
    <xdr:ext cx="762000" cy="24892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615180" y="111271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92710</xdr:rowOff>
    </xdr:from>
    <xdr:to>
      <xdr:col>24</xdr:col>
      <xdr:colOff>12700</xdr:colOff>
      <xdr:row>67</xdr:row>
      <xdr:rowOff>92710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55160" y="111544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27940</xdr:rowOff>
    </xdr:from>
    <xdr:ext cx="762000" cy="24828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615180" y="92735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109220</xdr:rowOff>
    </xdr:from>
    <xdr:to>
      <xdr:col>24</xdr:col>
      <xdr:colOff>12700</xdr:colOff>
      <xdr:row>57</xdr:row>
      <xdr:rowOff>109220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55160" y="95199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147955</xdr:rowOff>
    </xdr:from>
    <xdr:to>
      <xdr:col>23</xdr:col>
      <xdr:colOff>133350</xdr:colOff>
      <xdr:row>66</xdr:row>
      <xdr:rowOff>83185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76980" y="10879455"/>
          <a:ext cx="76708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1270</xdr:rowOff>
    </xdr:from>
    <xdr:ext cx="762000" cy="24955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615180" y="104025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83185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93260" y="10551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67945</xdr:rowOff>
    </xdr:from>
    <xdr:to>
      <xdr:col>19</xdr:col>
      <xdr:colOff>133350</xdr:colOff>
      <xdr:row>66</xdr:row>
      <xdr:rowOff>83185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959100" y="10964545"/>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107315</xdr:rowOff>
    </xdr:from>
    <xdr:to>
      <xdr:col>19</xdr:col>
      <xdr:colOff>184150</xdr:colOff>
      <xdr:row>64</xdr:row>
      <xdr:rowOff>40005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2618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50165</xdr:rowOff>
    </xdr:from>
    <xdr:ext cx="736600" cy="24828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31540" y="102863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80645</xdr:rowOff>
    </xdr:from>
    <xdr:to>
      <xdr:col>15</xdr:col>
      <xdr:colOff>82550</xdr:colOff>
      <xdr:row>66</xdr:row>
      <xdr:rowOff>67945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141220" y="10647045"/>
          <a:ext cx="81788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60960</xdr:rowOff>
    </xdr:from>
    <xdr:to>
      <xdr:col>15</xdr:col>
      <xdr:colOff>133350</xdr:colOff>
      <xdr:row>63</xdr:row>
      <xdr:rowOff>159385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908300" y="104622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3810</xdr:rowOff>
    </xdr:from>
    <xdr:ext cx="762000" cy="24955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613660" y="10240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80645</xdr:rowOff>
    </xdr:from>
    <xdr:to>
      <xdr:col>11</xdr:col>
      <xdr:colOff>31750</xdr:colOff>
      <xdr:row>66</xdr:row>
      <xdr:rowOff>13335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41120" y="10647045"/>
          <a:ext cx="8001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86995</xdr:rowOff>
    </xdr:from>
    <xdr:to>
      <xdr:col>11</xdr:col>
      <xdr:colOff>82550</xdr:colOff>
      <xdr:row>63</xdr:row>
      <xdr:rowOff>19685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108200" y="103231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29210</xdr:rowOff>
    </xdr:from>
    <xdr:ext cx="762000" cy="24828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95780" y="101003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107315</xdr:rowOff>
    </xdr:from>
    <xdr:to>
      <xdr:col>7</xdr:col>
      <xdr:colOff>31750</xdr:colOff>
      <xdr:row>64</xdr:row>
      <xdr:rowOff>40005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90320" y="105086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50165</xdr:rowOff>
    </xdr:from>
    <xdr:ext cx="762000" cy="24828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7900" y="102863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60730" cy="24828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459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60730" cy="24828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788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60730" cy="24828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6098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60730" cy="24828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431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60730" cy="24828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430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99060</xdr:rowOff>
    </xdr:from>
    <xdr:to>
      <xdr:col>23</xdr:col>
      <xdr:colOff>184150</xdr:colOff>
      <xdr:row>66</xdr:row>
      <xdr:rowOff>31750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93260" y="10830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71755</xdr:rowOff>
    </xdr:from>
    <xdr:ext cx="762000" cy="24955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615180" y="10803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34290</xdr:rowOff>
    </xdr:from>
    <xdr:to>
      <xdr:col>19</xdr:col>
      <xdr:colOff>184150</xdr:colOff>
      <xdr:row>66</xdr:row>
      <xdr:rowOff>132080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26180" y="1093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117475</xdr:rowOff>
    </xdr:from>
    <xdr:ext cx="736600" cy="24828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31540" y="1101407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19050</xdr:rowOff>
    </xdr:from>
    <xdr:to>
      <xdr:col>15</xdr:col>
      <xdr:colOff>133350</xdr:colOff>
      <xdr:row>66</xdr:row>
      <xdr:rowOff>116840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908300" y="1091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102235</xdr:rowOff>
    </xdr:from>
    <xdr:ext cx="762000" cy="24955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613660" y="109988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31750</xdr:rowOff>
    </xdr:from>
    <xdr:to>
      <xdr:col>11</xdr:col>
      <xdr:colOff>82550</xdr:colOff>
      <xdr:row>64</xdr:row>
      <xdr:rowOff>129540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108200" y="105981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114935</xdr:rowOff>
    </xdr:from>
    <xdr:ext cx="762000" cy="24955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95780" y="106813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129540</xdr:rowOff>
    </xdr:from>
    <xdr:to>
      <xdr:col>7</xdr:col>
      <xdr:colOff>31750</xdr:colOff>
      <xdr:row>66</xdr:row>
      <xdr:rowOff>62230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90320" y="108610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47625</xdr:rowOff>
    </xdr:from>
    <xdr:ext cx="762000" cy="24955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7900" y="109442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9730" cy="3460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81127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[552,102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人件費に関しては、職員数が横ばいで推移していることに対し、人口が減少している状況であり、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人当りの決算額が増加傾向にあります。職員のいびつな年齢構成割合を継続して平準化していくとともに、定員適正化計画に基づき人件費の抑制も引き続き行っていきます。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物件費に関しては、情報機器の保守運用経費やシステム改修費が年々増加傾向となっており、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人当たり決算額においても増加しています。物件費削減のため業務改善に取り組んでいく必要があります。</a:t>
          </a:r>
        </a:p>
      </xdr:txBody>
    </xdr:sp>
    <xdr:clientData/>
  </xdr:twoCellAnchor>
  <xdr:oneCellAnchor>
    <xdr:from>
      <xdr:col>3</xdr:col>
      <xdr:colOff>95250</xdr:colOff>
      <xdr:row>77</xdr:row>
      <xdr:rowOff>5715</xdr:rowOff>
    </xdr:from>
    <xdr:ext cx="348615" cy="21717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70560" y="12718415"/>
          <a:ext cx="3486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34925</xdr:rowOff>
    </xdr:from>
    <xdr:to>
      <xdr:col>27</xdr:col>
      <xdr:colOff>184150</xdr:colOff>
      <xdr:row>90</xdr:row>
      <xdr:rowOff>34925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866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62865</xdr:rowOff>
    </xdr:from>
    <xdr:ext cx="762000" cy="24828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567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33020</xdr:rowOff>
    </xdr:from>
    <xdr:to>
      <xdr:col>27</xdr:col>
      <xdr:colOff>184150</xdr:colOff>
      <xdr:row>88</xdr:row>
      <xdr:rowOff>33020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866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60960</xdr:rowOff>
    </xdr:from>
    <xdr:ext cx="762000" cy="24828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24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31115</xdr:rowOff>
    </xdr:from>
    <xdr:to>
      <xdr:col>27</xdr:col>
      <xdr:colOff>184150</xdr:colOff>
      <xdr:row>86</xdr:row>
      <xdr:rowOff>31115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866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59690</xdr:rowOff>
    </xdr:from>
    <xdr:ext cx="762000" cy="24828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931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29845</xdr:rowOff>
    </xdr:from>
    <xdr:to>
      <xdr:col>27</xdr:col>
      <xdr:colOff>184150</xdr:colOff>
      <xdr:row>84</xdr:row>
      <xdr:rowOff>29845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866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58420</xdr:rowOff>
    </xdr:from>
    <xdr:ext cx="762000" cy="24828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617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27940</xdr:rowOff>
    </xdr:from>
    <xdr:to>
      <xdr:col>27</xdr:col>
      <xdr:colOff>184150</xdr:colOff>
      <xdr:row>82</xdr:row>
      <xdr:rowOff>27940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866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56515</xdr:rowOff>
    </xdr:from>
    <xdr:ext cx="762000" cy="24828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429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866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54610</xdr:rowOff>
    </xdr:from>
    <xdr:ext cx="762000" cy="24765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0975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36830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52705</xdr:rowOff>
    </xdr:from>
    <xdr:to>
      <xdr:col>23</xdr:col>
      <xdr:colOff>133350</xdr:colOff>
      <xdr:row>88</xdr:row>
      <xdr:rowOff>121920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44060" y="1342580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94615</xdr:rowOff>
    </xdr:from>
    <xdr:ext cx="762000" cy="24828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615180" y="14623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121920</xdr:rowOff>
    </xdr:from>
    <xdr:to>
      <xdr:col>24</xdr:col>
      <xdr:colOff>12700</xdr:colOff>
      <xdr:row>88</xdr:row>
      <xdr:rowOff>121920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55160" y="146507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135890</xdr:rowOff>
    </xdr:from>
    <xdr:ext cx="762000" cy="24955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615180" y="131787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52705</xdr:rowOff>
    </xdr:from>
    <xdr:to>
      <xdr:col>24</xdr:col>
      <xdr:colOff>12700</xdr:colOff>
      <xdr:row>81</xdr:row>
      <xdr:rowOff>52705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55160" y="134258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10795</xdr:rowOff>
    </xdr:from>
    <xdr:to>
      <xdr:col>23</xdr:col>
      <xdr:colOff>133350</xdr:colOff>
      <xdr:row>82</xdr:row>
      <xdr:rowOff>62230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76980" y="13548995"/>
          <a:ext cx="7670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6350</xdr:rowOff>
    </xdr:from>
    <xdr:ext cx="762000" cy="24955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615180" y="1354455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33655</xdr:rowOff>
    </xdr:from>
    <xdr:to>
      <xdr:col>23</xdr:col>
      <xdr:colOff>184150</xdr:colOff>
      <xdr:row>82</xdr:row>
      <xdr:rowOff>131445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93260" y="1357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5715</xdr:rowOff>
    </xdr:from>
    <xdr:to>
      <xdr:col>19</xdr:col>
      <xdr:colOff>133350</xdr:colOff>
      <xdr:row>82</xdr:row>
      <xdr:rowOff>10795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59100" y="13543915"/>
          <a:ext cx="8178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5080</xdr:rowOff>
    </xdr:from>
    <xdr:to>
      <xdr:col>19</xdr:col>
      <xdr:colOff>184150</xdr:colOff>
      <xdr:row>82</xdr:row>
      <xdr:rowOff>102870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26180" y="13543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88265</xdr:rowOff>
    </xdr:from>
    <xdr:ext cx="736600" cy="24828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31540" y="136264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145415</xdr:rowOff>
    </xdr:from>
    <xdr:to>
      <xdr:col>15</xdr:col>
      <xdr:colOff>82550</xdr:colOff>
      <xdr:row>82</xdr:row>
      <xdr:rowOff>5715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41220" y="13518515"/>
          <a:ext cx="8178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160655</xdr:rowOff>
    </xdr:from>
    <xdr:to>
      <xdr:col>15</xdr:col>
      <xdr:colOff>133350</xdr:colOff>
      <xdr:row>82</xdr:row>
      <xdr:rowOff>93980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908300" y="135337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78740</xdr:rowOff>
    </xdr:from>
    <xdr:ext cx="762000" cy="24955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613660" y="136169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128905</xdr:rowOff>
    </xdr:from>
    <xdr:to>
      <xdr:col>11</xdr:col>
      <xdr:colOff>31750</xdr:colOff>
      <xdr:row>81</xdr:row>
      <xdr:rowOff>145415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41120" y="1350200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136525</xdr:rowOff>
    </xdr:from>
    <xdr:to>
      <xdr:col>11</xdr:col>
      <xdr:colOff>82550</xdr:colOff>
      <xdr:row>82</xdr:row>
      <xdr:rowOff>69215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108200" y="135096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54610</xdr:rowOff>
    </xdr:from>
    <xdr:ext cx="762000" cy="24765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95780" y="135928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122555</xdr:rowOff>
    </xdr:from>
    <xdr:to>
      <xdr:col>7</xdr:col>
      <xdr:colOff>31750</xdr:colOff>
      <xdr:row>82</xdr:row>
      <xdr:rowOff>55245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90320" y="1349565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40005</xdr:rowOff>
    </xdr:from>
    <xdr:ext cx="762000"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7900" y="13578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0730"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459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0730" cy="24955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788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0730" cy="24955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6098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0730" cy="24955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431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0730" cy="24955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430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13335</xdr:rowOff>
    </xdr:from>
    <xdr:to>
      <xdr:col>23</xdr:col>
      <xdr:colOff>184150</xdr:colOff>
      <xdr:row>82</xdr:row>
      <xdr:rowOff>111125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93260" y="1355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29210</xdr:rowOff>
    </xdr:from>
    <xdr:ext cx="762000" cy="24828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615180" y="134023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552,102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127000</xdr:rowOff>
    </xdr:from>
    <xdr:to>
      <xdr:col>19</xdr:col>
      <xdr:colOff>184150</xdr:colOff>
      <xdr:row>82</xdr:row>
      <xdr:rowOff>60325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26180" y="135001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69850</xdr:rowOff>
    </xdr:from>
    <xdr:ext cx="736600" cy="24955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31540" y="1327785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474,648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121920</xdr:rowOff>
    </xdr:from>
    <xdr:to>
      <xdr:col>15</xdr:col>
      <xdr:colOff>133350</xdr:colOff>
      <xdr:row>82</xdr:row>
      <xdr:rowOff>54610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908300" y="13495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64135</xdr:rowOff>
    </xdr:from>
    <xdr:ext cx="762000" cy="24828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613660" y="132721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466,093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96520</xdr:rowOff>
    </xdr:from>
    <xdr:to>
      <xdr:col>11</xdr:col>
      <xdr:colOff>82550</xdr:colOff>
      <xdr:row>82</xdr:row>
      <xdr:rowOff>29210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108200" y="134696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38735</xdr:rowOff>
    </xdr:from>
    <xdr:ext cx="762000" cy="24955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95780" y="132467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428,099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80010</xdr:rowOff>
    </xdr:from>
    <xdr:to>
      <xdr:col>7</xdr:col>
      <xdr:colOff>31750</xdr:colOff>
      <xdr:row>82</xdr:row>
      <xdr:rowOff>12700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90320" y="134531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22860</xdr:rowOff>
    </xdr:from>
    <xdr:ext cx="762000" cy="24828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7900" y="132308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403,824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9730" cy="3460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13383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ラスパイレス指数は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を下回っており、また類似団体平均とも近似値となっており今後も引き続き給与の適正化に努めていきます。</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67310</xdr:rowOff>
    </xdr:from>
    <xdr:to>
      <xdr:col>85</xdr:col>
      <xdr:colOff>95250</xdr:colOff>
      <xdr:row>89</xdr:row>
      <xdr:rowOff>67310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95250</xdr:rowOff>
    </xdr:from>
    <xdr:ext cx="762000" cy="24828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6240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97790</xdr:rowOff>
    </xdr:from>
    <xdr:to>
      <xdr:col>85</xdr:col>
      <xdr:colOff>95250</xdr:colOff>
      <xdr:row>86</xdr:row>
      <xdr:rowOff>97790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126365</xdr:rowOff>
    </xdr:from>
    <xdr:ext cx="762000" cy="24828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4159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128270</xdr:rowOff>
    </xdr:from>
    <xdr:to>
      <xdr:col>85</xdr:col>
      <xdr:colOff>95250</xdr:colOff>
      <xdr:row>83</xdr:row>
      <xdr:rowOff>128270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156845</xdr:rowOff>
    </xdr:from>
    <xdr:ext cx="762000" cy="24828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36950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159385</xdr:rowOff>
    </xdr:from>
    <xdr:to>
      <xdr:col>85</xdr:col>
      <xdr:colOff>95250</xdr:colOff>
      <xdr:row>80</xdr:row>
      <xdr:rowOff>159385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22225</xdr:rowOff>
    </xdr:from>
    <xdr:ext cx="762000" cy="24828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230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828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149225</xdr:rowOff>
    </xdr:from>
    <xdr:to>
      <xdr:col>81</xdr:col>
      <xdr:colOff>44450</xdr:colOff>
      <xdr:row>89</xdr:row>
      <xdr:rowOff>76200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577820" y="13687425"/>
          <a:ext cx="0" cy="1082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50165</xdr:rowOff>
    </xdr:from>
    <xdr:ext cx="760730" cy="24828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666720" y="14744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76200</xdr:rowOff>
    </xdr:from>
    <xdr:to>
      <xdr:col>81</xdr:col>
      <xdr:colOff>133350</xdr:colOff>
      <xdr:row>89</xdr:row>
      <xdr:rowOff>76200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506700" y="14770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67310</xdr:rowOff>
    </xdr:from>
    <xdr:ext cx="760730" cy="24955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666720" y="1344041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149225</xdr:rowOff>
    </xdr:from>
    <xdr:to>
      <xdr:col>81</xdr:col>
      <xdr:colOff>133350</xdr:colOff>
      <xdr:row>82</xdr:row>
      <xdr:rowOff>149225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506700" y="136874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27940</xdr:rowOff>
    </xdr:from>
    <xdr:to>
      <xdr:col>81</xdr:col>
      <xdr:colOff>44450</xdr:colOff>
      <xdr:row>88</xdr:row>
      <xdr:rowOff>46355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810740" y="14556740"/>
          <a:ext cx="7670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160020</xdr:rowOff>
    </xdr:from>
    <xdr:ext cx="760730" cy="24828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666720" y="1435862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87</xdr:row>
      <xdr:rowOff>144145</xdr:rowOff>
    </xdr:from>
    <xdr:to>
      <xdr:col>81</xdr:col>
      <xdr:colOff>95250</xdr:colOff>
      <xdr:row>88</xdr:row>
      <xdr:rowOff>76835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533370" y="145078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87</xdr:row>
      <xdr:rowOff>160020</xdr:rowOff>
    </xdr:from>
    <xdr:to>
      <xdr:col>77</xdr:col>
      <xdr:colOff>44450</xdr:colOff>
      <xdr:row>88</xdr:row>
      <xdr:rowOff>46355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999210" y="14523720"/>
          <a:ext cx="81153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87</xdr:row>
      <xdr:rowOff>134620</xdr:rowOff>
    </xdr:from>
    <xdr:to>
      <xdr:col>77</xdr:col>
      <xdr:colOff>95250</xdr:colOff>
      <xdr:row>88</xdr:row>
      <xdr:rowOff>67310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766290" y="144983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76835</xdr:rowOff>
    </xdr:from>
    <xdr:ext cx="735330" cy="24955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465300" y="14275435"/>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86360</xdr:rowOff>
    </xdr:from>
    <xdr:to>
      <xdr:col>72</xdr:col>
      <xdr:colOff>191770</xdr:colOff>
      <xdr:row>87</xdr:row>
      <xdr:rowOff>160020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92760" y="14450060"/>
          <a:ext cx="8064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139065</xdr:rowOff>
    </xdr:from>
    <xdr:to>
      <xdr:col>73</xdr:col>
      <xdr:colOff>44450</xdr:colOff>
      <xdr:row>88</xdr:row>
      <xdr:rowOff>71755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959840" y="145027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57785</xdr:rowOff>
    </xdr:from>
    <xdr:ext cx="760730" cy="24828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647420" y="145865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86360</xdr:rowOff>
    </xdr:from>
    <xdr:to>
      <xdr:col>68</xdr:col>
      <xdr:colOff>152400</xdr:colOff>
      <xdr:row>88</xdr:row>
      <xdr:rowOff>55880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374880" y="14450060"/>
          <a:ext cx="81788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149225</xdr:rowOff>
    </xdr:from>
    <xdr:to>
      <xdr:col>68</xdr:col>
      <xdr:colOff>191770</xdr:colOff>
      <xdr:row>88</xdr:row>
      <xdr:rowOff>81280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141960" y="14512925"/>
          <a:ext cx="9017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66675</xdr:rowOff>
    </xdr:from>
    <xdr:ext cx="760730" cy="24955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847320" y="1459547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144145</xdr:rowOff>
    </xdr:from>
    <xdr:to>
      <xdr:col>64</xdr:col>
      <xdr:colOff>152400</xdr:colOff>
      <xdr:row>88</xdr:row>
      <xdr:rowOff>76835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324080" y="14507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86995</xdr:rowOff>
    </xdr:from>
    <xdr:ext cx="760730" cy="24828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29440" y="1428559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0730" cy="24955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3797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0730"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61262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073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946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0730"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1767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87</xdr:row>
      <xdr:rowOff>144145</xdr:rowOff>
    </xdr:from>
    <xdr:to>
      <xdr:col>81</xdr:col>
      <xdr:colOff>95250</xdr:colOff>
      <xdr:row>88</xdr:row>
      <xdr:rowOff>76835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533370" y="145078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117475</xdr:rowOff>
    </xdr:from>
    <xdr:ext cx="760730" cy="24828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666720" y="1448117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87</xdr:row>
      <xdr:rowOff>162560</xdr:rowOff>
    </xdr:from>
    <xdr:to>
      <xdr:col>77</xdr:col>
      <xdr:colOff>95250</xdr:colOff>
      <xdr:row>88</xdr:row>
      <xdr:rowOff>95250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766290" y="145262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80645</xdr:rowOff>
    </xdr:from>
    <xdr:ext cx="735330" cy="24955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465300" y="14609445"/>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111125</xdr:rowOff>
    </xdr:from>
    <xdr:to>
      <xdr:col>73</xdr:col>
      <xdr:colOff>44450</xdr:colOff>
      <xdr:row>88</xdr:row>
      <xdr:rowOff>43815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959840" y="144748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53975</xdr:rowOff>
    </xdr:from>
    <xdr:ext cx="760730" cy="24828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647420" y="1425257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37465</xdr:rowOff>
    </xdr:from>
    <xdr:to>
      <xdr:col>68</xdr:col>
      <xdr:colOff>191770</xdr:colOff>
      <xdr:row>87</xdr:row>
      <xdr:rowOff>135255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141960" y="1440116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144780</xdr:rowOff>
    </xdr:from>
    <xdr:ext cx="760730" cy="24955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847320" y="141782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6350</xdr:rowOff>
    </xdr:from>
    <xdr:to>
      <xdr:col>64</xdr:col>
      <xdr:colOff>152400</xdr:colOff>
      <xdr:row>88</xdr:row>
      <xdr:rowOff>104775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324080" y="145351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90170</xdr:rowOff>
    </xdr:from>
    <xdr:ext cx="760730" cy="24828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029440" y="146189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1870" cy="2965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226290" y="8848090"/>
          <a:ext cx="22618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9730" cy="34544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403070" y="8823325"/>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[23.80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類似団体平均と大きく変わらず推移していますが、職員数が横ばいで推移していることに対し人口が減少している状況です。今後、国や県、近隣市町村の動向を見ながら適正な定員管理を行っていきます。</a:t>
          </a:r>
        </a:p>
      </xdr:txBody>
    </xdr:sp>
    <xdr:clientData/>
  </xdr:twoCellAnchor>
  <xdr:oneCellAnchor>
    <xdr:from>
      <xdr:col>61</xdr:col>
      <xdr:colOff>6350</xdr:colOff>
      <xdr:row>54</xdr:row>
      <xdr:rowOff>134620</xdr:rowOff>
    </xdr:from>
    <xdr:ext cx="349885" cy="21717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828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05154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828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828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955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153035</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133985</xdr:rowOff>
    </xdr:from>
    <xdr:to>
      <xdr:col>81</xdr:col>
      <xdr:colOff>44450</xdr:colOff>
      <xdr:row>67</xdr:row>
      <xdr:rowOff>110490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577820" y="9874885"/>
          <a:ext cx="0" cy="1297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83820</xdr:rowOff>
    </xdr:from>
    <xdr:ext cx="760730" cy="24828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5666720" y="1114552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110490</xdr:rowOff>
    </xdr:from>
    <xdr:to>
      <xdr:col>81</xdr:col>
      <xdr:colOff>133350</xdr:colOff>
      <xdr:row>67</xdr:row>
      <xdr:rowOff>110490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506700" y="111721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52070</xdr:rowOff>
    </xdr:from>
    <xdr:ext cx="760730" cy="24828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5666720" y="96278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133985</xdr:rowOff>
    </xdr:from>
    <xdr:to>
      <xdr:col>81</xdr:col>
      <xdr:colOff>133350</xdr:colOff>
      <xdr:row>59</xdr:row>
      <xdr:rowOff>133985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506700" y="9874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10160</xdr:rowOff>
    </xdr:from>
    <xdr:to>
      <xdr:col>81</xdr:col>
      <xdr:colOff>44450</xdr:colOff>
      <xdr:row>61</xdr:row>
      <xdr:rowOff>15875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4810740" y="10081260"/>
          <a:ext cx="7670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118110</xdr:rowOff>
    </xdr:from>
    <xdr:ext cx="760730" cy="24828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5666720" y="1002411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60</xdr:row>
      <xdr:rowOff>144780</xdr:rowOff>
    </xdr:from>
    <xdr:to>
      <xdr:col>81</xdr:col>
      <xdr:colOff>95250</xdr:colOff>
      <xdr:row>61</xdr:row>
      <xdr:rowOff>77470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533370" y="100507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60</xdr:row>
      <xdr:rowOff>131445</xdr:rowOff>
    </xdr:from>
    <xdr:to>
      <xdr:col>77</xdr:col>
      <xdr:colOff>44450</xdr:colOff>
      <xdr:row>61</xdr:row>
      <xdr:rowOff>15875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999210" y="10037445"/>
          <a:ext cx="81153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60</xdr:row>
      <xdr:rowOff>135255</xdr:rowOff>
    </xdr:from>
    <xdr:to>
      <xdr:col>77</xdr:col>
      <xdr:colOff>95250</xdr:colOff>
      <xdr:row>61</xdr:row>
      <xdr:rowOff>67945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766290" y="100412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53340</xdr:rowOff>
    </xdr:from>
    <xdr:ext cx="735330" cy="24828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465300" y="1012444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131445</xdr:rowOff>
    </xdr:from>
    <xdr:to>
      <xdr:col>72</xdr:col>
      <xdr:colOff>191770</xdr:colOff>
      <xdr:row>60</xdr:row>
      <xdr:rowOff>137795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192760" y="1003744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127635</xdr:rowOff>
    </xdr:from>
    <xdr:to>
      <xdr:col>73</xdr:col>
      <xdr:colOff>44450</xdr:colOff>
      <xdr:row>61</xdr:row>
      <xdr:rowOff>60960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959840" y="1003363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45720</xdr:rowOff>
    </xdr:from>
    <xdr:ext cx="760730" cy="24955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647420" y="1011682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126365</xdr:rowOff>
    </xdr:from>
    <xdr:to>
      <xdr:col>68</xdr:col>
      <xdr:colOff>152400</xdr:colOff>
      <xdr:row>60</xdr:row>
      <xdr:rowOff>137795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374880" y="10032365"/>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113665</xdr:rowOff>
    </xdr:from>
    <xdr:to>
      <xdr:col>68</xdr:col>
      <xdr:colOff>191770</xdr:colOff>
      <xdr:row>61</xdr:row>
      <xdr:rowOff>46355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141960" y="100196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31750</xdr:rowOff>
    </xdr:from>
    <xdr:ext cx="760730" cy="24955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847320" y="101028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106045</xdr:rowOff>
    </xdr:from>
    <xdr:to>
      <xdr:col>64</xdr:col>
      <xdr:colOff>152400</xdr:colOff>
      <xdr:row>61</xdr:row>
      <xdr:rowOff>38735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324080" y="10012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24765</xdr:rowOff>
    </xdr:from>
    <xdr:ext cx="760730" cy="24828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029440" y="100958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60730" cy="24828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3797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60730" cy="24828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61262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828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807440" y="115544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60730" cy="24828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9946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60730" cy="24828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1767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60</xdr:row>
      <xdr:rowOff>127000</xdr:rowOff>
    </xdr:from>
    <xdr:to>
      <xdr:col>81</xdr:col>
      <xdr:colOff>95250</xdr:colOff>
      <xdr:row>61</xdr:row>
      <xdr:rowOff>59690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533370" y="100330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142240</xdr:rowOff>
    </xdr:from>
    <xdr:ext cx="760730" cy="24892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5666720" y="988314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60</xdr:row>
      <xdr:rowOff>132080</xdr:rowOff>
    </xdr:from>
    <xdr:to>
      <xdr:col>77</xdr:col>
      <xdr:colOff>95250</xdr:colOff>
      <xdr:row>61</xdr:row>
      <xdr:rowOff>64770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766290" y="100380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74295</xdr:rowOff>
    </xdr:from>
    <xdr:ext cx="735330" cy="24955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465300" y="9815195"/>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83185</xdr:rowOff>
    </xdr:from>
    <xdr:to>
      <xdr:col>73</xdr:col>
      <xdr:colOff>44450</xdr:colOff>
      <xdr:row>61</xdr:row>
      <xdr:rowOff>15240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959840" y="998918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25400</xdr:rowOff>
    </xdr:from>
    <xdr:ext cx="760730" cy="24828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47420" y="976630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89535</xdr:rowOff>
    </xdr:from>
    <xdr:to>
      <xdr:col>68</xdr:col>
      <xdr:colOff>191770</xdr:colOff>
      <xdr:row>61</xdr:row>
      <xdr:rowOff>22225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141960" y="999553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31750</xdr:rowOff>
    </xdr:from>
    <xdr:ext cx="760730" cy="24955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847320" y="97726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76835</xdr:rowOff>
    </xdr:from>
    <xdr:to>
      <xdr:col>64</xdr:col>
      <xdr:colOff>152400</xdr:colOff>
      <xdr:row>61</xdr:row>
      <xdr:rowOff>9525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324080" y="998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19685</xdr:rowOff>
    </xdr:from>
    <xdr:ext cx="760730" cy="24828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029440" y="97605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4645" cy="2965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519660" y="5179060"/>
          <a:ext cx="1604645"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9730" cy="34544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0970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年度までは類似団体と同水準でありましたが、平成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年度より本町の数値が悪化し乖離が生じてきています。主な要因は、平成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年度より光ケーブル整備事業（過疎対策事業債）の償還が始まったことが挙げられ、償還期限の令和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年度まで数値が悪化する恐れがあります。</a:t>
          </a:r>
        </a:p>
      </xdr:txBody>
    </xdr:sp>
    <xdr:clientData/>
  </xdr:twoCellAnchor>
  <xdr:oneCellAnchor>
    <xdr:from>
      <xdr:col>61</xdr:col>
      <xdr:colOff>6350</xdr:colOff>
      <xdr:row>32</xdr:row>
      <xdr:rowOff>97790</xdr:rowOff>
    </xdr:from>
    <xdr:ext cx="298450" cy="21653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828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05154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159385</xdr:rowOff>
    </xdr:from>
    <xdr:to>
      <xdr:col>85</xdr:col>
      <xdr:colOff>95250</xdr:colOff>
      <xdr:row>44</xdr:row>
      <xdr:rowOff>159385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742420" y="742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62000" cy="24828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051540" y="72866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742420" y="6958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52705</xdr:rowOff>
    </xdr:from>
    <xdr:ext cx="762000" cy="24828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051540" y="682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55245</xdr:rowOff>
    </xdr:from>
    <xdr:to>
      <xdr:col>85</xdr:col>
      <xdr:colOff>95250</xdr:colOff>
      <xdr:row>39</xdr:row>
      <xdr:rowOff>55245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742420" y="64941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83185</xdr:rowOff>
    </xdr:from>
    <xdr:ext cx="762000" cy="24828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051540" y="6356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85725</xdr:rowOff>
    </xdr:from>
    <xdr:to>
      <xdr:col>85</xdr:col>
      <xdr:colOff>95250</xdr:colOff>
      <xdr:row>36</xdr:row>
      <xdr:rowOff>85725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742420" y="60293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33</xdr:row>
      <xdr:rowOff>116205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20320</xdr:rowOff>
    </xdr:from>
    <xdr:to>
      <xdr:col>81</xdr:col>
      <xdr:colOff>44450</xdr:colOff>
      <xdr:row>43</xdr:row>
      <xdr:rowOff>137795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577820" y="6294120"/>
          <a:ext cx="0" cy="942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111125</xdr:rowOff>
    </xdr:from>
    <xdr:ext cx="760730" cy="24955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666720" y="721042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137795</xdr:rowOff>
    </xdr:from>
    <xdr:to>
      <xdr:col>81</xdr:col>
      <xdr:colOff>133350</xdr:colOff>
      <xdr:row>43</xdr:row>
      <xdr:rowOff>137795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506700" y="72370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103505</xdr:rowOff>
    </xdr:from>
    <xdr:ext cx="760730" cy="24955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666720" y="60471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20320</xdr:rowOff>
    </xdr:from>
    <xdr:to>
      <xdr:col>81</xdr:col>
      <xdr:colOff>133350</xdr:colOff>
      <xdr:row>38</xdr:row>
      <xdr:rowOff>20320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506700" y="62941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122555</xdr:rowOff>
    </xdr:from>
    <xdr:to>
      <xdr:col>81</xdr:col>
      <xdr:colOff>44450</xdr:colOff>
      <xdr:row>42</xdr:row>
      <xdr:rowOff>140335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810740" y="7056755"/>
          <a:ext cx="7670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63500</xdr:rowOff>
    </xdr:from>
    <xdr:ext cx="760730" cy="24828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666720" y="666750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41</xdr:row>
      <xdr:rowOff>47625</xdr:rowOff>
    </xdr:from>
    <xdr:to>
      <xdr:col>81</xdr:col>
      <xdr:colOff>95250</xdr:colOff>
      <xdr:row>41</xdr:row>
      <xdr:rowOff>145415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533370" y="68167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42</xdr:row>
      <xdr:rowOff>107950</xdr:rowOff>
    </xdr:from>
    <xdr:to>
      <xdr:col>77</xdr:col>
      <xdr:colOff>44450</xdr:colOff>
      <xdr:row>42</xdr:row>
      <xdr:rowOff>122555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999210" y="7042150"/>
          <a:ext cx="81153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33655</xdr:rowOff>
    </xdr:from>
    <xdr:to>
      <xdr:col>77</xdr:col>
      <xdr:colOff>95250</xdr:colOff>
      <xdr:row>41</xdr:row>
      <xdr:rowOff>131445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766290" y="68027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140970</xdr:rowOff>
    </xdr:from>
    <xdr:ext cx="735330" cy="24955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465300" y="657987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107950</xdr:rowOff>
    </xdr:from>
    <xdr:to>
      <xdr:col>72</xdr:col>
      <xdr:colOff>191770</xdr:colOff>
      <xdr:row>42</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192760" y="704215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24765</xdr:rowOff>
    </xdr:from>
    <xdr:to>
      <xdr:col>73</xdr:col>
      <xdr:colOff>44450</xdr:colOff>
      <xdr:row>41</xdr:row>
      <xdr:rowOff>122555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959840" y="67938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132080</xdr:rowOff>
    </xdr:from>
    <xdr:ext cx="760730" cy="24955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647420" y="65709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127000</xdr:rowOff>
    </xdr:from>
    <xdr:to>
      <xdr:col>68</xdr:col>
      <xdr:colOff>152400</xdr:colOff>
      <xdr:row>42</xdr:row>
      <xdr:rowOff>149860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2374880" y="7061200"/>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24765</xdr:rowOff>
    </xdr:from>
    <xdr:to>
      <xdr:col>68</xdr:col>
      <xdr:colOff>191770</xdr:colOff>
      <xdr:row>41</xdr:row>
      <xdr:rowOff>122555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141960" y="67938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132080</xdr:rowOff>
    </xdr:from>
    <xdr:ext cx="760730" cy="24955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847320" y="65709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19685</xdr:rowOff>
    </xdr:from>
    <xdr:to>
      <xdr:col>64</xdr:col>
      <xdr:colOff>152400</xdr:colOff>
      <xdr:row>41</xdr:row>
      <xdr:rowOff>117475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324080" y="6788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127000</xdr:rowOff>
    </xdr:from>
    <xdr:ext cx="760730" cy="24828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029440" y="656590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60730" cy="24828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3797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60730" cy="24828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61262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828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807440" y="7886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60730" cy="24828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946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60730" cy="24828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1767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42</xdr:row>
      <xdr:rowOff>92075</xdr:rowOff>
    </xdr:from>
    <xdr:to>
      <xdr:col>81</xdr:col>
      <xdr:colOff>95250</xdr:colOff>
      <xdr:row>43</xdr:row>
      <xdr:rowOff>24765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533370" y="70262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64770</xdr:rowOff>
    </xdr:from>
    <xdr:ext cx="760730" cy="24955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666720" y="699897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42</xdr:row>
      <xdr:rowOff>73025</xdr:rowOff>
    </xdr:from>
    <xdr:to>
      <xdr:col>77</xdr:col>
      <xdr:colOff>95250</xdr:colOff>
      <xdr:row>43</xdr:row>
      <xdr:rowOff>5715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766290" y="70072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156845</xdr:rowOff>
    </xdr:from>
    <xdr:ext cx="735330" cy="24828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465300" y="709104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59690</xdr:rowOff>
    </xdr:from>
    <xdr:to>
      <xdr:col>73</xdr:col>
      <xdr:colOff>44450</xdr:colOff>
      <xdr:row>42</xdr:row>
      <xdr:rowOff>157480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959840" y="69938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142240</xdr:rowOff>
    </xdr:from>
    <xdr:ext cx="760730" cy="24892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647420" y="707644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77470</xdr:rowOff>
    </xdr:from>
    <xdr:to>
      <xdr:col>68</xdr:col>
      <xdr:colOff>191770</xdr:colOff>
      <xdr:row>43</xdr:row>
      <xdr:rowOff>10160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141960" y="701167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160655</xdr:rowOff>
    </xdr:from>
    <xdr:ext cx="760730" cy="24828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847320" y="709485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100965</xdr:rowOff>
    </xdr:from>
    <xdr:to>
      <xdr:col>64</xdr:col>
      <xdr:colOff>152400</xdr:colOff>
      <xdr:row>43</xdr:row>
      <xdr:rowOff>33655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324080" y="703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19050</xdr:rowOff>
    </xdr:from>
    <xdr:ext cx="760730" cy="24828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029440" y="711835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742420" y="1161415"/>
          <a:ext cx="46532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0797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602845" y="1511300"/>
          <a:ext cx="14376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587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6515"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459200" y="140970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459200" y="159385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67960" y="140970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67960" y="159385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304000" y="140970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304000" y="159385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81915</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742420" y="1898015"/>
          <a:ext cx="4653280" cy="23247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568420" y="1898015"/>
          <a:ext cx="5516880" cy="23247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568420" y="1898015"/>
          <a:ext cx="34899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57150</xdr:rowOff>
    </xdr:from>
    <xdr:to>
      <xdr:col>114</xdr:col>
      <xdr:colOff>114300</xdr:colOff>
      <xdr:row>25</xdr:row>
      <xdr:rowOff>31115</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683990" y="2203450"/>
          <a:ext cx="5292090" cy="19551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将来負担比率について、令和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年度以降は数値が改善しており令和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年度決算では前年度から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減少しています。算定の中身を見てみると、地方債の現在高は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198,234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千円減少し、将来負担額も</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239,932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千円減少しより将来負担比率は減少しています。</a:t>
          </a:r>
          <a:endParaRPr kumimoji="1" lang="ja-JP" altLang="en-US" sz="1300">
            <a:latin typeface="ＭＳ Ｐゴシック"/>
            <a:ea typeface="ＭＳ Ｐゴシック"/>
          </a:endParaRPr>
        </a:p>
      </xdr:txBody>
    </xdr:sp>
    <xdr:clientData/>
  </xdr:twoCellAnchor>
  <xdr:oneCellAnchor>
    <xdr:from>
      <xdr:col>61</xdr:col>
      <xdr:colOff>6350</xdr:colOff>
      <xdr:row>10</xdr:row>
      <xdr:rowOff>62865</xdr:rowOff>
    </xdr:from>
    <xdr:ext cx="298450" cy="22415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704320" y="1713865"/>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742420" y="4222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781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051540" y="4086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742420" y="38334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64770</xdr:rowOff>
    </xdr:from>
    <xdr:ext cx="762000" cy="25781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051540" y="3696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147320</xdr:rowOff>
    </xdr:from>
    <xdr:to>
      <xdr:col>85</xdr:col>
      <xdr:colOff>95250</xdr:colOff>
      <xdr:row>20</xdr:row>
      <xdr:rowOff>147320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742420" y="3449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584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051540" y="3307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742420" y="3060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717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051540" y="2924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742420" y="26708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781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051540" y="2535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742420" y="22879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165100</xdr:rowOff>
    </xdr:from>
    <xdr:ext cx="762000" cy="25781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051540" y="2146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81915</xdr:rowOff>
    </xdr:from>
    <xdr:to>
      <xdr:col>85</xdr:col>
      <xdr:colOff>95250</xdr:colOff>
      <xdr:row>11</xdr:row>
      <xdr:rowOff>81915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742420" y="18980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81915</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742420" y="1898015"/>
          <a:ext cx="4653280" cy="2324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125730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577820" y="2287905"/>
          <a:ext cx="0" cy="1635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97155</xdr:rowOff>
    </xdr:from>
    <xdr:ext cx="760730" cy="257810"/>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666720" y="38944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125730</xdr:rowOff>
    </xdr:from>
    <xdr:to>
      <xdr:col>81</xdr:col>
      <xdr:colOff>133350</xdr:colOff>
      <xdr:row>23</xdr:row>
      <xdr:rowOff>125730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506700" y="39230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0730" cy="2584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666720" y="19869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506700" y="2287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28575</xdr:rowOff>
    </xdr:from>
    <xdr:to>
      <xdr:col>81</xdr:col>
      <xdr:colOff>44450</xdr:colOff>
      <xdr:row>16</xdr:row>
      <xdr:rowOff>163830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810740" y="2670175"/>
          <a:ext cx="76708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120015</xdr:rowOff>
    </xdr:from>
    <xdr:ext cx="760730" cy="25717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5666720" y="2101215"/>
          <a:ext cx="7607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90805</xdr:rowOff>
    </xdr:from>
    <xdr:to>
      <xdr:col>81</xdr:col>
      <xdr:colOff>95250</xdr:colOff>
      <xdr:row>14</xdr:row>
      <xdr:rowOff>20955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533370" y="2237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16</xdr:row>
      <xdr:rowOff>163830</xdr:rowOff>
    </xdr:from>
    <xdr:to>
      <xdr:col>77</xdr:col>
      <xdr:colOff>44450</xdr:colOff>
      <xdr:row>17</xdr:row>
      <xdr:rowOff>99060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999210" y="2805430"/>
          <a:ext cx="81153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13</xdr:row>
      <xdr:rowOff>90805</xdr:rowOff>
    </xdr:from>
    <xdr:to>
      <xdr:col>77</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766290" y="2237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30480</xdr:rowOff>
    </xdr:from>
    <xdr:ext cx="735330" cy="25781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465300" y="201168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99060</xdr:rowOff>
    </xdr:from>
    <xdr:to>
      <xdr:col>72</xdr:col>
      <xdr:colOff>191770</xdr:colOff>
      <xdr:row>18</xdr:row>
      <xdr:rowOff>120015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192760" y="2905760"/>
          <a:ext cx="80645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959840" y="2237105"/>
          <a:ext cx="8382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30480</xdr:rowOff>
    </xdr:from>
    <xdr:ext cx="760730" cy="25781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647420" y="20116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120015</xdr:rowOff>
    </xdr:from>
    <xdr:to>
      <xdr:col>68</xdr:col>
      <xdr:colOff>152400</xdr:colOff>
      <xdr:row>19</xdr:row>
      <xdr:rowOff>22225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2374880" y="3091815"/>
          <a:ext cx="81788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90805</xdr:rowOff>
    </xdr:from>
    <xdr:to>
      <xdr:col>68</xdr:col>
      <xdr:colOff>191770</xdr:colOff>
      <xdr:row>14</xdr:row>
      <xdr:rowOff>20955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141960" y="2237105"/>
          <a:ext cx="9017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30480</xdr:rowOff>
    </xdr:from>
    <xdr:ext cx="760730" cy="25781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847320" y="20116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2324080" y="223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30480</xdr:rowOff>
    </xdr:from>
    <xdr:ext cx="760730" cy="25781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29440" y="20116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781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379700"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781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612620"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92710</xdr:rowOff>
    </xdr:from>
    <xdr:ext cx="762000" cy="25781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807440"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0730" cy="25781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994640"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781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176760"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15</xdr:row>
      <xdr:rowOff>149225</xdr:rowOff>
    </xdr:from>
    <xdr:to>
      <xdr:col>81</xdr:col>
      <xdr:colOff>95250</xdr:colOff>
      <xdr:row>16</xdr:row>
      <xdr:rowOff>78740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533370" y="2625725"/>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120650</xdr:rowOff>
    </xdr:from>
    <xdr:ext cx="760730" cy="25717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5666720" y="259715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16</xdr:row>
      <xdr:rowOff>112395</xdr:rowOff>
    </xdr:from>
    <xdr:to>
      <xdr:col>77</xdr:col>
      <xdr:colOff>95250</xdr:colOff>
      <xdr:row>17</xdr:row>
      <xdr:rowOff>42545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766290" y="2753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27940</xdr:rowOff>
    </xdr:from>
    <xdr:ext cx="735330" cy="25781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465300" y="28346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48260</xdr:rowOff>
    </xdr:from>
    <xdr:to>
      <xdr:col>73</xdr:col>
      <xdr:colOff>44450</xdr:colOff>
      <xdr:row>17</xdr:row>
      <xdr:rowOff>150495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959840" y="2854960"/>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134620</xdr:rowOff>
    </xdr:from>
    <xdr:ext cx="760730" cy="2584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647420" y="294132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68580</xdr:rowOff>
    </xdr:from>
    <xdr:to>
      <xdr:col>68</xdr:col>
      <xdr:colOff>191770</xdr:colOff>
      <xdr:row>18</xdr:row>
      <xdr:rowOff>165100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141960" y="304038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154940</xdr:rowOff>
    </xdr:from>
    <xdr:ext cx="760730" cy="2584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847320" y="312674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142875</xdr:rowOff>
    </xdr:from>
    <xdr:to>
      <xdr:col>64</xdr:col>
      <xdr:colOff>152400</xdr:colOff>
      <xdr:row>19</xdr:row>
      <xdr:rowOff>73025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2324080" y="3114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57785</xdr:rowOff>
    </xdr:from>
    <xdr:ext cx="760730" cy="25781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029440" y="31946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2,059
2,044
74.02
3,307,001
3,203,890
63,059
1,928,088
4,093,423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29.9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年度では経常収支比率が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％増加しております。主な要因は会計年度任用職員の勤勉手当の支給が始まったことが挙げられます。また、本町は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代の職員数の割合が多く、新規職員の採用など定員適正化管理を行った</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ことによる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改善が見られ、今後も引き続き適正な管理を行っていきます。</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271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1452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11430</xdr:rowOff>
    </xdr:from>
    <xdr:ext cx="76073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03420" y="6869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6897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72390</xdr:rowOff>
    </xdr:from>
    <xdr:ext cx="76073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03420" y="5387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56438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35560</xdr:rowOff>
    </xdr:from>
    <xdr:to>
      <xdr:col>24</xdr:col>
      <xdr:colOff>25400</xdr:colOff>
      <xdr:row>36</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57600" y="6207760"/>
          <a:ext cx="75692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5080</xdr:rowOff>
    </xdr:from>
    <xdr:ext cx="76073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03420" y="600583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80865" y="61607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182880</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841625" y="6131560"/>
          <a:ext cx="8159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11245" y="6130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69850</xdr:rowOff>
    </xdr:from>
    <xdr:ext cx="73660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98190" y="5899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73660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021205" y="6074410"/>
          <a:ext cx="8204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90825"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44450</xdr:rowOff>
    </xdr:from>
    <xdr:ext cx="76073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94915" y="6216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73660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17930" y="6074410"/>
          <a:ext cx="80327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87550" y="6107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21590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74495" y="619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6713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101600</xdr:rowOff>
    </xdr:from>
    <xdr:ext cx="76073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1220" y="6273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80865" y="62598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59690</xdr:rowOff>
    </xdr:from>
    <xdr:ext cx="76073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03420" y="6231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11245" y="61569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71120</xdr:rowOff>
    </xdr:from>
    <xdr:ext cx="7366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98190" y="6243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90825"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20320</xdr:rowOff>
    </xdr:from>
    <xdr:ext cx="760730" cy="25781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94915" y="58496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22860</xdr:rowOff>
    </xdr:from>
    <xdr:to>
      <xdr:col>11</xdr:col>
      <xdr:colOff>60325</xdr:colOff>
      <xdr:row>35</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87550" y="60236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134620</xdr:rowOff>
    </xdr:from>
    <xdr:ext cx="762000" cy="25781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74495" y="5792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6713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104140</xdr:rowOff>
    </xdr:from>
    <xdr:ext cx="76073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1220" y="5933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ほぼ同じように推移しておりますが、各種システム関連の導入や更新・保守経費などを筆頭に経常経費を圧迫しております。必要経費の確保のために、日常的な経常経費の削減や、業務の見直し等に取り組んでいきます。</a:t>
          </a:r>
        </a:p>
      </xdr:txBody>
    </xdr:sp>
    <xdr:clientData/>
  </xdr:twoCellAnchor>
  <xdr:oneCellAnchor>
    <xdr:from>
      <xdr:col>62</xdr:col>
      <xdr:colOff>6350</xdr:colOff>
      <xdr:row>9</xdr:row>
      <xdr:rowOff>107950</xdr:rowOff>
    </xdr:from>
    <xdr:ext cx="29845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781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985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8000" cy="25781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528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8000" cy="25781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070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8000" cy="25781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613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8000" cy="25781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156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158750</xdr:rowOff>
    </xdr:from>
    <xdr:to>
      <xdr:col>82</xdr:col>
      <xdr:colOff>107950</xdr:colOff>
      <xdr:row>20</xdr:row>
      <xdr:rowOff>113030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10411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85090</xdr:rowOff>
    </xdr:from>
    <xdr:ext cx="762000"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17904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113030</xdr:rowOff>
    </xdr:from>
    <xdr:to>
      <xdr:col>82</xdr:col>
      <xdr:colOff>182880</xdr:colOff>
      <xdr:row>20</xdr:row>
      <xdr:rowOff>113030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015210" y="35420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13</xdr:row>
      <xdr:rowOff>73660</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17904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158750</xdr:rowOff>
    </xdr:from>
    <xdr:to>
      <xdr:col>82</xdr:col>
      <xdr:colOff>182880</xdr:colOff>
      <xdr:row>14</xdr:row>
      <xdr:rowOff>158750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015210" y="255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109220</xdr:rowOff>
    </xdr:from>
    <xdr:to>
      <xdr:col>82</xdr:col>
      <xdr:colOff>107950</xdr:colOff>
      <xdr:row>17</xdr:row>
      <xdr:rowOff>74930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334490" y="2852420"/>
          <a:ext cx="7696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17</xdr:row>
      <xdr:rowOff>22860</xdr:rowOff>
    </xdr:from>
    <xdr:ext cx="762000"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17904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50800</xdr:rowOff>
    </xdr:from>
    <xdr:to>
      <xdr:col>82</xdr:col>
      <xdr:colOff>158750</xdr:colOff>
      <xdr:row>17</xdr:row>
      <xdr:rowOff>152400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05331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74930</xdr:rowOff>
    </xdr:from>
    <xdr:to>
      <xdr:col>78</xdr:col>
      <xdr:colOff>69850</xdr:colOff>
      <xdr:row>17</xdr:row>
      <xdr:rowOff>106680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531215" y="2989580"/>
          <a:ext cx="8032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37465</xdr:rowOff>
    </xdr:from>
    <xdr:to>
      <xdr:col>78</xdr:col>
      <xdr:colOff>120650</xdr:colOff>
      <xdr:row>17</xdr:row>
      <xdr:rowOff>139065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28369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123825</xdr:rowOff>
    </xdr:from>
    <xdr:ext cx="735330" cy="25781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987780" y="30384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42545</xdr:rowOff>
    </xdr:from>
    <xdr:to>
      <xdr:col>73</xdr:col>
      <xdr:colOff>180975</xdr:colOff>
      <xdr:row>17</xdr:row>
      <xdr:rowOff>106680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2710795" y="2957195"/>
          <a:ext cx="8204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23495</xdr:rowOff>
    </xdr:from>
    <xdr:to>
      <xdr:col>74</xdr:col>
      <xdr:colOff>31750</xdr:colOff>
      <xdr:row>17</xdr:row>
      <xdr:rowOff>125095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480415" y="29381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135255</xdr:rowOff>
    </xdr:from>
    <xdr:ext cx="762000" cy="25781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167360" y="27070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42545</xdr:rowOff>
    </xdr:from>
    <xdr:to>
      <xdr:col>69</xdr:col>
      <xdr:colOff>92075</xdr:colOff>
      <xdr:row>17</xdr:row>
      <xdr:rowOff>152400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1890375" y="2957195"/>
          <a:ext cx="82042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140335</xdr:rowOff>
    </xdr:from>
    <xdr:to>
      <xdr:col>69</xdr:col>
      <xdr:colOff>142875</xdr:colOff>
      <xdr:row>17</xdr:row>
      <xdr:rowOff>70485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659995"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80645</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364085"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856720" y="2887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85090</xdr:rowOff>
    </xdr:from>
    <xdr:ext cx="76073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543665" y="2656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57785</xdr:rowOff>
    </xdr:from>
    <xdr:to>
      <xdr:col>82</xdr:col>
      <xdr:colOff>158750</xdr:colOff>
      <xdr:row>16</xdr:row>
      <xdr:rowOff>159385</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053310" y="28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15</xdr:row>
      <xdr:rowOff>74930</xdr:rowOff>
    </xdr:from>
    <xdr:ext cx="762000" cy="25781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179040" y="26466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23495</xdr:rowOff>
    </xdr:from>
    <xdr:to>
      <xdr:col>78</xdr:col>
      <xdr:colOff>120650</xdr:colOff>
      <xdr:row>17</xdr:row>
      <xdr:rowOff>125095</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283690" y="2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135255</xdr:rowOff>
    </xdr:from>
    <xdr:ext cx="735330" cy="25781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987780" y="270700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55880</xdr:rowOff>
    </xdr:from>
    <xdr:to>
      <xdr:col>74</xdr:col>
      <xdr:colOff>31750</xdr:colOff>
      <xdr:row>17</xdr:row>
      <xdr:rowOff>157480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480415" y="29705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142240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167360" y="305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163195</xdr:rowOff>
    </xdr:from>
    <xdr:to>
      <xdr:col>69</xdr:col>
      <xdr:colOff>142875</xdr:colOff>
      <xdr:row>17</xdr:row>
      <xdr:rowOff>93345</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659995"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78105</xdr:rowOff>
    </xdr:from>
    <xdr:ext cx="762000" cy="25781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364085" y="2992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101600</xdr:rowOff>
    </xdr:from>
    <xdr:to>
      <xdr:col>65</xdr:col>
      <xdr:colOff>53975</xdr:colOff>
      <xdr:row>18</xdr:row>
      <xdr:rowOff>31750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856720" y="30162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16510</xdr:rowOff>
    </xdr:from>
    <xdr:ext cx="76073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543665" y="3102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年間において、類似団体とほぼ同様でありますが、障害福祉関連費の決算額により影響を受けやすい構造にあるため、今後社会保障経費関連の事業費は慎重に判断していく必要があります。</a:t>
          </a:r>
        </a:p>
      </xdr:txBody>
    </xdr:sp>
    <xdr:clientData/>
  </xdr:twoCellAnchor>
  <xdr:oneCellAnchor>
    <xdr:from>
      <xdr:col>3</xdr:col>
      <xdr:colOff>123825</xdr:colOff>
      <xdr:row>49</xdr:row>
      <xdr:rowOff>107950</xdr:rowOff>
    </xdr:from>
    <xdr:ext cx="29845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781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685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781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685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781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685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60</xdr:row>
      <xdr:rowOff>143510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1452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073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03420" y="104025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42765" y="104305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0730" cy="2584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03420" y="88347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90912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54</xdr:row>
      <xdr:rowOff>110490</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657600" y="9368790"/>
          <a:ext cx="7569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146050</xdr:rowOff>
    </xdr:from>
    <xdr:ext cx="760730" cy="25781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03420" y="94043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2540</xdr:rowOff>
    </xdr:from>
    <xdr:to>
      <xdr:col>24</xdr:col>
      <xdr:colOff>76200</xdr:colOff>
      <xdr:row>55</xdr:row>
      <xdr:rowOff>104140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380865" y="9432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110490</xdr:rowOff>
    </xdr:from>
    <xdr:to>
      <xdr:col>19</xdr:col>
      <xdr:colOff>182880</xdr:colOff>
      <xdr:row>55</xdr:row>
      <xdr:rowOff>135255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841625" y="9368790"/>
          <a:ext cx="815975"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158115</xdr:rowOff>
    </xdr:from>
    <xdr:to>
      <xdr:col>20</xdr:col>
      <xdr:colOff>38100</xdr:colOff>
      <xdr:row>55</xdr:row>
      <xdr:rowOff>88265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11245" y="94164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73025</xdr:rowOff>
    </xdr:from>
    <xdr:ext cx="736600"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298190" y="9502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143510</xdr:rowOff>
    </xdr:from>
    <xdr:to>
      <xdr:col>15</xdr:col>
      <xdr:colOff>98425</xdr:colOff>
      <xdr:row>55</xdr:row>
      <xdr:rowOff>135255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021205" y="9401810"/>
          <a:ext cx="82042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158115</xdr:rowOff>
    </xdr:from>
    <xdr:to>
      <xdr:col>15</xdr:col>
      <xdr:colOff>149225</xdr:colOff>
      <xdr:row>55</xdr:row>
      <xdr:rowOff>88265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790825"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98425</xdr:rowOff>
    </xdr:from>
    <xdr:ext cx="760730" cy="25781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494915" y="91852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143510</xdr:rowOff>
    </xdr:from>
    <xdr:to>
      <xdr:col>11</xdr:col>
      <xdr:colOff>9525</xdr:colOff>
      <xdr:row>55</xdr:row>
      <xdr:rowOff>37465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217930" y="9401810"/>
          <a:ext cx="8032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987550" y="93999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56515</xdr:rowOff>
    </xdr:from>
    <xdr:ext cx="762000" cy="2584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74495"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6713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105410</xdr:rowOff>
    </xdr:from>
    <xdr:ext cx="76073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1220" y="9535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380865" y="9334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92710</xdr:rowOff>
    </xdr:from>
    <xdr:ext cx="76073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03420" y="9179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59690</xdr:rowOff>
    </xdr:from>
    <xdr:to>
      <xdr:col>20</xdr:col>
      <xdr:colOff>38100</xdr:colOff>
      <xdr:row>54</xdr:row>
      <xdr:rowOff>161290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11245" y="9317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0</xdr:rowOff>
    </xdr:from>
    <xdr:ext cx="7366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298190" y="9086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84455</xdr:rowOff>
    </xdr:from>
    <xdr:to>
      <xdr:col>15</xdr:col>
      <xdr:colOff>149225</xdr:colOff>
      <xdr:row>56</xdr:row>
      <xdr:rowOff>14605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790825"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170815</xdr:rowOff>
    </xdr:from>
    <xdr:ext cx="760730" cy="2584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494915" y="96005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92710</xdr:rowOff>
    </xdr:from>
    <xdr:to>
      <xdr:col>11</xdr:col>
      <xdr:colOff>60325</xdr:colOff>
      <xdr:row>55</xdr:row>
      <xdr:rowOff>22860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987550" y="93510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33020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74495" y="911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158115</xdr:rowOff>
    </xdr:from>
    <xdr:to>
      <xdr:col>6</xdr:col>
      <xdr:colOff>171450</xdr:colOff>
      <xdr:row>55</xdr:row>
      <xdr:rowOff>88265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6713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98425</xdr:rowOff>
    </xdr:from>
    <xdr:ext cx="760730" cy="25781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1220" y="91852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その他の経費について、令和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年度まで類似団体平均を大きく上回っておりましたが、下水道事業と簡易水道事業が令和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年度から公営企業会計に移行したことに伴い繰出金が減額したことにより、経常収支比率が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減額しました。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49</xdr:row>
      <xdr:rowOff>107950</xdr:rowOff>
    </xdr:from>
    <xdr:ext cx="29845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781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092644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8000"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800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8000" cy="25781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700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800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800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10411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41910</xdr:rowOff>
    </xdr:from>
    <xdr:ext cx="762000" cy="257810"/>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5179040" y="1050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182880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015210" y="10528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87630</xdr:rowOff>
    </xdr:from>
    <xdr:ext cx="762000" cy="257810"/>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5179040" y="8831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1270</xdr:rowOff>
    </xdr:from>
    <xdr:to>
      <xdr:col>82</xdr:col>
      <xdr:colOff>182880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015210" y="90881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60</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334490" y="9888220"/>
          <a:ext cx="76962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115570</xdr:rowOff>
    </xdr:from>
    <xdr:ext cx="762000" cy="259080"/>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5179040" y="9545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05331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60</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531215" y="10322560"/>
          <a:ext cx="8032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28369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161290</xdr:rowOff>
    </xdr:from>
    <xdr:ext cx="73533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987780" y="95910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130810</xdr:rowOff>
    </xdr:from>
    <xdr:to>
      <xdr:col>73</xdr:col>
      <xdr:colOff>180975</xdr:colOff>
      <xdr:row>60</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2710795" y="10246360"/>
          <a:ext cx="8204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480415" y="9837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167360" y="960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130810</xdr:rowOff>
    </xdr:from>
    <xdr:to>
      <xdr:col>69</xdr:col>
      <xdr:colOff>92075</xdr:colOff>
      <xdr:row>59</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1890375" y="10246360"/>
          <a:ext cx="8204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659995"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153670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364085"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1856720" y="98907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58420</xdr:rowOff>
    </xdr:from>
    <xdr:ext cx="76073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1543665" y="9659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05331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57</xdr:row>
      <xdr:rowOff>36830</xdr:rowOff>
    </xdr:from>
    <xdr:ext cx="762000" cy="259080"/>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517904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28369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71120</xdr:rowOff>
    </xdr:from>
    <xdr:ext cx="73533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987780" y="103581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480415" y="10340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139700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167360" y="1042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659995"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166370</xdr:rowOff>
    </xdr:from>
    <xdr:ext cx="762000" cy="25781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364085" y="1028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1856720" y="102260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25400</xdr:rowOff>
    </xdr:from>
    <xdr:ext cx="76073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543665" y="10312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ほぼ同じように推移しておりますが、本町は消防業務を室戸市に委託しているほか、広域でゴミ処理に要する費用負担を行っており、経常経費の削減が困難な状況となってきています。住民や他団体への補助金等の支出を慎重に行い、バランスを取っていく必要があります。</a:t>
          </a:r>
        </a:p>
      </xdr:txBody>
    </xdr:sp>
    <xdr:clientData/>
  </xdr:twoCellAnchor>
  <xdr:oneCellAnchor>
    <xdr:from>
      <xdr:col>62</xdr:col>
      <xdr:colOff>6350</xdr:colOff>
      <xdr:row>29</xdr:row>
      <xdr:rowOff>107950</xdr:rowOff>
    </xdr:from>
    <xdr:ext cx="298450" cy="22542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781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092644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781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0926445"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781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0926445"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781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0926445"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781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0926445"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129540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10411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101600</xdr:rowOff>
    </xdr:from>
    <xdr:ext cx="762000"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517904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129540</xdr:rowOff>
    </xdr:from>
    <xdr:to>
      <xdr:col>82</xdr:col>
      <xdr:colOff>182880</xdr:colOff>
      <xdr:row>41</xdr:row>
      <xdr:rowOff>129540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015210" y="71589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126365</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517904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182880</xdr:colOff>
      <xdr:row>34</xdr:row>
      <xdr:rowOff>40640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015210" y="58699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92710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334490" y="6299200"/>
          <a:ext cx="7696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53975</xdr:rowOff>
    </xdr:from>
    <xdr:ext cx="762000" cy="25781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5179040" y="6226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37465</xdr:rowOff>
    </xdr:from>
    <xdr:to>
      <xdr:col>82</xdr:col>
      <xdr:colOff>158750</xdr:colOff>
      <xdr:row>37</xdr:row>
      <xdr:rowOff>139065</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05331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531215" y="6276340"/>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28369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533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987780" y="63893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49530</xdr:rowOff>
    </xdr:from>
    <xdr:to>
      <xdr:col>73</xdr:col>
      <xdr:colOff>180975</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710795" y="6221730"/>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480415"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16736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3810</xdr:rowOff>
    </xdr:from>
    <xdr:to>
      <xdr:col>69</xdr:col>
      <xdr:colOff>92075</xdr:colOff>
      <xdr:row>36</xdr:row>
      <xdr:rowOff>49530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1890375" y="617601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659995"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148590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364085"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1856720"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073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543665" y="6343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05331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37</xdr:row>
      <xdr:rowOff>13970</xdr:rowOff>
    </xdr:from>
    <xdr:ext cx="762000" cy="259080"/>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517904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28369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16510</xdr:rowOff>
    </xdr:from>
    <xdr:ext cx="73533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987780" y="60172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480415" y="6225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165100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16736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170180</xdr:rowOff>
    </xdr:from>
    <xdr:to>
      <xdr:col>69</xdr:col>
      <xdr:colOff>142875</xdr:colOff>
      <xdr:row>36</xdr:row>
      <xdr:rowOff>100330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659995"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110490</xdr:rowOff>
    </xdr:from>
    <xdr:ext cx="762000" cy="25781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364085" y="5939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124460</xdr:rowOff>
    </xdr:from>
    <xdr:to>
      <xdr:col>65</xdr:col>
      <xdr:colOff>53975</xdr:colOff>
      <xdr:row>36</xdr:row>
      <xdr:rowOff>54610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1856720" y="61252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64770</xdr:rowOff>
    </xdr:from>
    <xdr:ext cx="760730" cy="25781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543665" y="58940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類似団体平均と逆転した平成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年度からは光ケーブル整備事業（償還額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120,000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千円／年）の償還が始まっており、今後も類似団体平均よりも悪化する恐れがあります。</a:t>
          </a:r>
        </a:p>
      </xdr:txBody>
    </xdr:sp>
    <xdr:clientData/>
  </xdr:twoCellAnchor>
  <xdr:oneCellAnchor>
    <xdr:from>
      <xdr:col>3</xdr:col>
      <xdr:colOff>123825</xdr:colOff>
      <xdr:row>69</xdr:row>
      <xdr:rowOff>107950</xdr:rowOff>
    </xdr:from>
    <xdr:ext cx="298450"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781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685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781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6855" y="1312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41452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xdr:rowOff>
    </xdr:from>
    <xdr:ext cx="760730" cy="259080"/>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503420" y="13727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42765" y="13755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64770</xdr:rowOff>
    </xdr:from>
    <xdr:ext cx="760730" cy="257810"/>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503420" y="124091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342765" y="126657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78</xdr:row>
      <xdr:rowOff>69850</xdr:rowOff>
    </xdr:from>
    <xdr:to>
      <xdr:col>24</xdr:col>
      <xdr:colOff>25400</xdr:colOff>
      <xdr:row>78</xdr:row>
      <xdr:rowOff>81280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657600" y="13442950"/>
          <a:ext cx="7569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127000</xdr:rowOff>
    </xdr:from>
    <xdr:ext cx="760730" cy="259080"/>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503420" y="129857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110490</xdr:rowOff>
    </xdr:from>
    <xdr:to>
      <xdr:col>24</xdr:col>
      <xdr:colOff>76200</xdr:colOff>
      <xdr:row>77</xdr:row>
      <xdr:rowOff>40640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380865" y="13140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182880</xdr:colOff>
      <xdr:row>78</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841625" y="13416280"/>
          <a:ext cx="8159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611245" y="13148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58420</xdr:rowOff>
    </xdr:from>
    <xdr:ext cx="736600" cy="25908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298190" y="12917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168910</xdr:rowOff>
    </xdr:from>
    <xdr:to>
      <xdr:col>15</xdr:col>
      <xdr:colOff>98425</xdr:colOff>
      <xdr:row>78</xdr:row>
      <xdr:rowOff>43180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021205" y="1337056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790825"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54610</xdr:rowOff>
    </xdr:from>
    <xdr:ext cx="760730" cy="25781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494915" y="129133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168910</xdr:rowOff>
    </xdr:from>
    <xdr:to>
      <xdr:col>11</xdr:col>
      <xdr:colOff>9525</xdr:colOff>
      <xdr:row>78</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217930" y="13370560"/>
          <a:ext cx="8032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80010</xdr:rowOff>
    </xdr:from>
    <xdr:to>
      <xdr:col>11</xdr:col>
      <xdr:colOff>60325</xdr:colOff>
      <xdr:row>77</xdr:row>
      <xdr:rowOff>10160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987550" y="13110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20320</xdr:rowOff>
    </xdr:from>
    <xdr:ext cx="762000" cy="25781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674495" y="12879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16713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50800</xdr:rowOff>
    </xdr:from>
    <xdr:ext cx="76073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871220" y="12909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380865" y="134035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2540</xdr:rowOff>
    </xdr:from>
    <xdr:ext cx="760730" cy="259080"/>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503420" y="13375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19050</xdr:rowOff>
    </xdr:from>
    <xdr:to>
      <xdr:col>20</xdr:col>
      <xdr:colOff>38100</xdr:colOff>
      <xdr:row>78</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611245" y="133921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105410</xdr:rowOff>
    </xdr:from>
    <xdr:ext cx="7366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298190" y="13478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790825"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78740</xdr:rowOff>
    </xdr:from>
    <xdr:ext cx="76073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494915" y="13451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118110</xdr:rowOff>
    </xdr:from>
    <xdr:to>
      <xdr:col>11</xdr:col>
      <xdr:colOff>60325</xdr:colOff>
      <xdr:row>78</xdr:row>
      <xdr:rowOff>48260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987550" y="133197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33020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674495"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152400</xdr:rowOff>
    </xdr:from>
    <xdr:to>
      <xdr:col>6</xdr:col>
      <xdr:colOff>171450</xdr:colOff>
      <xdr:row>78</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16713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67310</xdr:rowOff>
    </xdr:from>
    <xdr:ext cx="76073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871220" y="13440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年度まで類似団体平均との差は年々解消している傾向にありましたが、令和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年度の決算において類似団体の公債費、繰出金が減少していることに対して本町は増加となっており乖離が見られましたが、令和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年度では類似団体平均値とほぼ同額となっております。引き続き義務的経費を除く経常経費について見直しをしていく必要があります。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69</xdr:row>
      <xdr:rowOff>107950</xdr:rowOff>
    </xdr:from>
    <xdr:ext cx="298450" cy="22542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781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92644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383010" y="14088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8000"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926445" y="13945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383010" y="13761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8000" cy="25781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926445" y="13619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383010" y="13434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8000" cy="2584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926445" y="13292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383010" y="13108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8000"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926445" y="12966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383010" y="12781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8000" cy="25781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926445" y="12639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83010" y="12454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8000" cy="25908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926445" y="1231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781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92644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132080</xdr:rowOff>
    </xdr:from>
    <xdr:to>
      <xdr:col>82</xdr:col>
      <xdr:colOff>107950</xdr:colOff>
      <xdr:row>81</xdr:row>
      <xdr:rowOff>20955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10411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164465</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517904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20955</xdr:rowOff>
    </xdr:from>
    <xdr:to>
      <xdr:col>82</xdr:col>
      <xdr:colOff>182880</xdr:colOff>
      <xdr:row>81</xdr:row>
      <xdr:rowOff>20955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015210" y="139084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72</xdr:row>
      <xdr:rowOff>46990</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517904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132080</xdr:rowOff>
    </xdr:from>
    <xdr:to>
      <xdr:col>82</xdr:col>
      <xdr:colOff>182880</xdr:colOff>
      <xdr:row>73</xdr:row>
      <xdr:rowOff>132080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015210" y="126479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158115</xdr:rowOff>
    </xdr:from>
    <xdr:to>
      <xdr:col>82</xdr:col>
      <xdr:colOff>107950</xdr:colOff>
      <xdr:row>78</xdr:row>
      <xdr:rowOff>81280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334490" y="13359765"/>
          <a:ext cx="76962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113665</xdr:rowOff>
    </xdr:from>
    <xdr:ext cx="762000" cy="2584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517904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97790</xdr:rowOff>
    </xdr:from>
    <xdr:to>
      <xdr:col>82</xdr:col>
      <xdr:colOff>158750</xdr:colOff>
      <xdr:row>78</xdr:row>
      <xdr:rowOff>27305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05331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90805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531215" y="13454380"/>
          <a:ext cx="8032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55245</xdr:rowOff>
    </xdr:from>
    <xdr:to>
      <xdr:col>78</xdr:col>
      <xdr:colOff>120650</xdr:colOff>
      <xdr:row>77</xdr:row>
      <xdr:rowOff>156845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28369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167005</xdr:rowOff>
    </xdr:from>
    <xdr:ext cx="735330" cy="25781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987780" y="130257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33655</xdr:rowOff>
    </xdr:from>
    <xdr:to>
      <xdr:col>73</xdr:col>
      <xdr:colOff>180975</xdr:colOff>
      <xdr:row>78</xdr:row>
      <xdr:rowOff>90805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710795" y="13235305"/>
          <a:ext cx="82042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480415"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130810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16736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33655</xdr:rowOff>
    </xdr:from>
    <xdr:to>
      <xdr:col>69</xdr:col>
      <xdr:colOff>92075</xdr:colOff>
      <xdr:row>78</xdr:row>
      <xdr:rowOff>55245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1890375" y="13235305"/>
          <a:ext cx="82042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102235</xdr:rowOff>
    </xdr:from>
    <xdr:to>
      <xdr:col>69</xdr:col>
      <xdr:colOff>142875</xdr:colOff>
      <xdr:row>77</xdr:row>
      <xdr:rowOff>32385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659995"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42545</xdr:rowOff>
    </xdr:from>
    <xdr:ext cx="762000" cy="25781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364085" y="12901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61595</xdr:rowOff>
    </xdr:from>
    <xdr:to>
      <xdr:col>65</xdr:col>
      <xdr:colOff>53975</xdr:colOff>
      <xdr:row>77</xdr:row>
      <xdr:rowOff>163195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1856720" y="132632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1905</xdr:rowOff>
    </xdr:from>
    <xdr:ext cx="76073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1543665" y="13032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107315</xdr:rowOff>
    </xdr:from>
    <xdr:to>
      <xdr:col>82</xdr:col>
      <xdr:colOff>158750</xdr:colOff>
      <xdr:row>78</xdr:row>
      <xdr:rowOff>37465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05331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77</xdr:row>
      <xdr:rowOff>79375</xdr:rowOff>
    </xdr:from>
    <xdr:ext cx="762000" cy="2584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5179040" y="13281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28369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116840</xdr:rowOff>
    </xdr:from>
    <xdr:ext cx="73533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987780" y="134899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40640</xdr:rowOff>
    </xdr:from>
    <xdr:to>
      <xdr:col>74</xdr:col>
      <xdr:colOff>31750</xdr:colOff>
      <xdr:row>78</xdr:row>
      <xdr:rowOff>141605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480415" y="1341374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126365</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167360" y="13499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154940</xdr:rowOff>
    </xdr:from>
    <xdr:to>
      <xdr:col>69</xdr:col>
      <xdr:colOff>142875</xdr:colOff>
      <xdr:row>77</xdr:row>
      <xdr:rowOff>84455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659995"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69215</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364085" y="13270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4445</xdr:rowOff>
    </xdr:from>
    <xdr:to>
      <xdr:col>65</xdr:col>
      <xdr:colOff>53975</xdr:colOff>
      <xdr:row>78</xdr:row>
      <xdr:rowOff>106045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1856720" y="133775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90805</xdr:rowOff>
    </xdr:from>
    <xdr:ext cx="760730" cy="2584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1543665" y="1346390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高知県東洋町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450215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174625</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7000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556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81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175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794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413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2032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97790</xdr:rowOff>
    </xdr:from>
    <xdr:to>
      <xdr:col>29</xdr:col>
      <xdr:colOff>127000</xdr:colOff>
      <xdr:row>20</xdr:row>
      <xdr:rowOff>140335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191125"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112395</xdr:rowOff>
    </xdr:from>
    <xdr:ext cx="762000" cy="25781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264150" y="35890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140335</xdr:rowOff>
    </xdr:from>
    <xdr:to>
      <xdr:col>30</xdr:col>
      <xdr:colOff>25400</xdr:colOff>
      <xdr:row>20</xdr:row>
      <xdr:rowOff>140335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102225" y="36169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12065</xdr:rowOff>
    </xdr:from>
    <xdr:ext cx="76200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264150" y="194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97790</xdr:rowOff>
    </xdr:from>
    <xdr:to>
      <xdr:col>30</xdr:col>
      <xdr:colOff>25400</xdr:colOff>
      <xdr:row>12</xdr:row>
      <xdr:rowOff>97790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220281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61595</xdr:rowOff>
    </xdr:from>
    <xdr:to>
      <xdr:col>29</xdr:col>
      <xdr:colOff>127000</xdr:colOff>
      <xdr:row>19</xdr:row>
      <xdr:rowOff>150495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91050" y="3366770"/>
          <a:ext cx="600075"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1270</xdr:rowOff>
    </xdr:from>
    <xdr:ext cx="76200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264150" y="31349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156210</xdr:rowOff>
    </xdr:from>
    <xdr:to>
      <xdr:col>29</xdr:col>
      <xdr:colOff>174625</xdr:colOff>
      <xdr:row>19</xdr:row>
      <xdr:rowOff>86360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140325" y="328993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150495</xdr:rowOff>
    </xdr:from>
    <xdr:to>
      <xdr:col>26</xdr:col>
      <xdr:colOff>50800</xdr:colOff>
      <xdr:row>20</xdr:row>
      <xdr:rowOff>74930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956050" y="3455670"/>
          <a:ext cx="635000" cy="958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36195</xdr:rowOff>
    </xdr:from>
    <xdr:to>
      <xdr:col>26</xdr:col>
      <xdr:colOff>101600</xdr:colOff>
      <xdr:row>19</xdr:row>
      <xdr:rowOff>137795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54025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147955</xdr:rowOff>
    </xdr:from>
    <xdr:ext cx="736600" cy="2584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241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20</xdr:row>
      <xdr:rowOff>74930</xdr:rowOff>
    </xdr:from>
    <xdr:to>
      <xdr:col>22</xdr:col>
      <xdr:colOff>114300</xdr:colOff>
      <xdr:row>20</xdr:row>
      <xdr:rowOff>84455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317875" y="3551555"/>
          <a:ext cx="638175"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55880</xdr:rowOff>
    </xdr:from>
    <xdr:to>
      <xdr:col>22</xdr:col>
      <xdr:colOff>165100</xdr:colOff>
      <xdr:row>19</xdr:row>
      <xdr:rowOff>157480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90525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167640</xdr:rowOff>
    </xdr:from>
    <xdr:ext cx="762000" cy="25781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606800" y="31299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84455</xdr:rowOff>
    </xdr:from>
    <xdr:to>
      <xdr:col>18</xdr:col>
      <xdr:colOff>174625</xdr:colOff>
      <xdr:row>20</xdr:row>
      <xdr:rowOff>89535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70175" y="3561080"/>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74930</xdr:rowOff>
    </xdr:from>
    <xdr:to>
      <xdr:col>19</xdr:col>
      <xdr:colOff>38100</xdr:colOff>
      <xdr:row>20</xdr:row>
      <xdr:rowOff>5080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70250" y="3380105"/>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15240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68625"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88900</xdr:rowOff>
    </xdr:from>
    <xdr:to>
      <xdr:col>15</xdr:col>
      <xdr:colOff>101600</xdr:colOff>
      <xdr:row>20</xdr:row>
      <xdr:rowOff>19050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619375"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29210</xdr:rowOff>
    </xdr:from>
    <xdr:ext cx="762000" cy="25781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320925" y="3162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0292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10795</xdr:rowOff>
    </xdr:from>
    <xdr:to>
      <xdr:col>29</xdr:col>
      <xdr:colOff>174625</xdr:colOff>
      <xdr:row>19</xdr:row>
      <xdr:rowOff>112395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140325" y="331597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154940</xdr:rowOff>
    </xdr:from>
    <xdr:ext cx="762000" cy="25781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264150" y="32886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299,400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99695</xdr:rowOff>
    </xdr:from>
    <xdr:to>
      <xdr:col>26</xdr:col>
      <xdr:colOff>101600</xdr:colOff>
      <xdr:row>20</xdr:row>
      <xdr:rowOff>29845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540250" y="3404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14605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241800" y="3491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252,550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23495</xdr:rowOff>
    </xdr:from>
    <xdr:to>
      <xdr:col>22</xdr:col>
      <xdr:colOff>165100</xdr:colOff>
      <xdr:row>20</xdr:row>
      <xdr:rowOff>125095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905250" y="3500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109855</xdr:rowOff>
    </xdr:from>
    <xdr:ext cx="762000" cy="25781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606800" y="3586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202,697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33655</xdr:rowOff>
    </xdr:from>
    <xdr:to>
      <xdr:col>19</xdr:col>
      <xdr:colOff>38100</xdr:colOff>
      <xdr:row>20</xdr:row>
      <xdr:rowOff>135255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70250" y="351028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20</xdr:row>
      <xdr:rowOff>120650</xdr:rowOff>
    </xdr:from>
    <xdr:ext cx="762000" cy="25781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68625" y="3597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38735</xdr:rowOff>
    </xdr:from>
    <xdr:to>
      <xdr:col>15</xdr:col>
      <xdr:colOff>101600</xdr:colOff>
      <xdr:row>20</xdr:row>
      <xdr:rowOff>140335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619375" y="351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125095</xdr:rowOff>
    </xdr:from>
    <xdr:ext cx="762000" cy="2584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320925" y="3601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194,664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174625</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49400" y="5270500"/>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84375" y="7480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73175"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65659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73175"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84375" y="6108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73175"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73175"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208280</xdr:rowOff>
    </xdr:from>
    <xdr:to>
      <xdr:col>29</xdr:col>
      <xdr:colOff>127000</xdr:colOff>
      <xdr:row>37</xdr:row>
      <xdr:rowOff>64770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flipV="1">
          <a:off x="5191125"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36195</xdr:rowOff>
    </xdr:from>
    <xdr:ext cx="762000" cy="25971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264150" y="71608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64770</xdr:rowOff>
    </xdr:from>
    <xdr:to>
      <xdr:col>30</xdr:col>
      <xdr:colOff>25400</xdr:colOff>
      <xdr:row>37</xdr:row>
      <xdr:rowOff>64770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102225" y="718947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123190</xdr:rowOff>
    </xdr:from>
    <xdr:ext cx="762000" cy="256540"/>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264150" y="58762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208280</xdr:rowOff>
    </xdr:from>
    <xdr:to>
      <xdr:col>30</xdr:col>
      <xdr:colOff>25400</xdr:colOff>
      <xdr:row>33</xdr:row>
      <xdr:rowOff>208280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102225" y="613283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323850</xdr:rowOff>
    </xdr:from>
    <xdr:to>
      <xdr:col>29</xdr:col>
      <xdr:colOff>127000</xdr:colOff>
      <xdr:row>34</xdr:row>
      <xdr:rowOff>327025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4591050" y="6591300"/>
          <a:ext cx="600075"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64770</xdr:rowOff>
    </xdr:from>
    <xdr:ext cx="762000" cy="256540"/>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264150" y="667512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91440</xdr:rowOff>
    </xdr:from>
    <xdr:to>
      <xdr:col>29</xdr:col>
      <xdr:colOff>174625</xdr:colOff>
      <xdr:row>35</xdr:row>
      <xdr:rowOff>193675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5140325" y="670179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327025</xdr:rowOff>
    </xdr:from>
    <xdr:to>
      <xdr:col>26</xdr:col>
      <xdr:colOff>50800</xdr:colOff>
      <xdr:row>35</xdr:row>
      <xdr:rowOff>26670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3956050" y="6594475"/>
          <a:ext cx="6350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88900</xdr:rowOff>
    </xdr:from>
    <xdr:to>
      <xdr:col>26</xdr:col>
      <xdr:colOff>101600</xdr:colOff>
      <xdr:row>35</xdr:row>
      <xdr:rowOff>191135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454025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174625</xdr:rowOff>
    </xdr:from>
    <xdr:ext cx="736600" cy="259080"/>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241800" y="6784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35</xdr:row>
      <xdr:rowOff>26670</xdr:rowOff>
    </xdr:from>
    <xdr:to>
      <xdr:col>22</xdr:col>
      <xdr:colOff>114300</xdr:colOff>
      <xdr:row>35</xdr:row>
      <xdr:rowOff>49530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317875" y="6637020"/>
          <a:ext cx="638175"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205740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390525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191135</xdr:rowOff>
    </xdr:from>
    <xdr:ext cx="762000" cy="25781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606800" y="6801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49530</xdr:rowOff>
    </xdr:from>
    <xdr:to>
      <xdr:col>18</xdr:col>
      <xdr:colOff>174625</xdr:colOff>
      <xdr:row>35</xdr:row>
      <xdr:rowOff>73660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2670175" y="6659880"/>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123825</xdr:rowOff>
    </xdr:from>
    <xdr:to>
      <xdr:col>19</xdr:col>
      <xdr:colOff>38100</xdr:colOff>
      <xdr:row>35</xdr:row>
      <xdr:rowOff>226060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270250" y="6734175"/>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209550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968625"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146685</xdr:rowOff>
    </xdr:from>
    <xdr:to>
      <xdr:col>15</xdr:col>
      <xdr:colOff>101600</xdr:colOff>
      <xdr:row>35</xdr:row>
      <xdr:rowOff>247650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2619375"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232410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320925"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0292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274320</xdr:rowOff>
    </xdr:from>
    <xdr:to>
      <xdr:col>29</xdr:col>
      <xdr:colOff>174625</xdr:colOff>
      <xdr:row>35</xdr:row>
      <xdr:rowOff>32385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5140325" y="654177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118110</xdr:rowOff>
    </xdr:from>
    <xdr:ext cx="762000" cy="25971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264150" y="63855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275590</xdr:rowOff>
    </xdr:from>
    <xdr:to>
      <xdr:col>26</xdr:col>
      <xdr:colOff>101600</xdr:colOff>
      <xdr:row>35</xdr:row>
      <xdr:rowOff>34925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540250" y="65430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44450</xdr:rowOff>
    </xdr:from>
    <xdr:ext cx="736600" cy="25654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241800" y="63119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320040</xdr:rowOff>
    </xdr:from>
    <xdr:to>
      <xdr:col>22</xdr:col>
      <xdr:colOff>165100</xdr:colOff>
      <xdr:row>35</xdr:row>
      <xdr:rowOff>78105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905250" y="65874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88900</xdr:rowOff>
    </xdr:from>
    <xdr:ext cx="762000" cy="25654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606800" y="6356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84,357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342900</xdr:rowOff>
    </xdr:from>
    <xdr:to>
      <xdr:col>19</xdr:col>
      <xdr:colOff>38100</xdr:colOff>
      <xdr:row>35</xdr:row>
      <xdr:rowOff>100965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270250" y="6610350"/>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111760</xdr:rowOff>
    </xdr:from>
    <xdr:ext cx="762000" cy="25654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968625" y="6379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22860</xdr:rowOff>
    </xdr:from>
    <xdr:to>
      <xdr:col>15</xdr:col>
      <xdr:colOff>101600</xdr:colOff>
      <xdr:row>35</xdr:row>
      <xdr:rowOff>125095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2619375" y="6633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134620</xdr:rowOff>
    </xdr:from>
    <xdr:ext cx="762000" cy="25654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320925" y="6402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2,059
2,044
74.02
3,307,001
3,203,890
63,059
1,928,088
4,093,423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29.9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415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6985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8920"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48133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6985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144145</xdr:rowOff>
    </xdr:from>
    <xdr:ext cx="595630" cy="25781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316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6985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5630" cy="25908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989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6985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5630" cy="25781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664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6985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5630" cy="2584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6985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38100</xdr:rowOff>
    </xdr:from>
    <xdr:ext cx="684530" cy="25908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5010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4530" cy="257810"/>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73660</xdr:rowOff>
    </xdr:from>
    <xdr:to>
      <xdr:col>24</xdr:col>
      <xdr:colOff>62865</xdr:colOff>
      <xdr:row>38</xdr:row>
      <xdr:rowOff>63500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252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66675</xdr:rowOff>
    </xdr:from>
    <xdr:ext cx="598805" cy="257810"/>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305300" y="65817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181475" y="6578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20320</xdr:rowOff>
    </xdr:from>
    <xdr:ext cx="598805" cy="257810"/>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305300" y="49923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73660</xdr:rowOff>
    </xdr:from>
    <xdr:to>
      <xdr:col>24</xdr:col>
      <xdr:colOff>152400</xdr:colOff>
      <xdr:row>30</xdr:row>
      <xdr:rowOff>73660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181475" y="5217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140335</xdr:rowOff>
    </xdr:from>
    <xdr:to>
      <xdr:col>24</xdr:col>
      <xdr:colOff>63500</xdr:colOff>
      <xdr:row>37</xdr:row>
      <xdr:rowOff>31750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492500" y="6312535"/>
          <a:ext cx="762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109855</xdr:rowOff>
    </xdr:from>
    <xdr:ext cx="598805" cy="257810"/>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305300" y="62820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132080</xdr:rowOff>
    </xdr:from>
    <xdr:to>
      <xdr:col>24</xdr:col>
      <xdr:colOff>114300</xdr:colOff>
      <xdr:row>37</xdr:row>
      <xdr:rowOff>61595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203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31750</xdr:rowOff>
    </xdr:from>
    <xdr:to>
      <xdr:col>19</xdr:col>
      <xdr:colOff>174625</xdr:colOff>
      <xdr:row>37</xdr:row>
      <xdr:rowOff>94615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670175" y="6375400"/>
          <a:ext cx="8223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444875" y="6337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86360</xdr:rowOff>
    </xdr:from>
    <xdr:ext cx="598805" cy="25781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211830" y="64300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94615</xdr:rowOff>
    </xdr:from>
    <xdr:to>
      <xdr:col>15</xdr:col>
      <xdr:colOff>50800</xdr:colOff>
      <xdr:row>37</xdr:row>
      <xdr:rowOff>116840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860550" y="6438265"/>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170815</xdr:rowOff>
    </xdr:from>
    <xdr:to>
      <xdr:col>15</xdr:col>
      <xdr:colOff>101600</xdr:colOff>
      <xdr:row>37</xdr:row>
      <xdr:rowOff>100965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619375"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117475</xdr:rowOff>
    </xdr:from>
    <xdr:ext cx="598805"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402205" y="6118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113665</xdr:rowOff>
    </xdr:from>
    <xdr:to>
      <xdr:col>10</xdr:col>
      <xdr:colOff>114300</xdr:colOff>
      <xdr:row>37</xdr:row>
      <xdr:rowOff>116840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047750" y="645731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13335</xdr:rowOff>
    </xdr:from>
    <xdr:to>
      <xdr:col>10</xdr:col>
      <xdr:colOff>165100</xdr:colOff>
      <xdr:row>37</xdr:row>
      <xdr:rowOff>114935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80975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132080</xdr:rowOff>
    </xdr:from>
    <xdr:ext cx="598805" cy="25781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576705" y="61328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24765</xdr:rowOff>
    </xdr:from>
    <xdr:to>
      <xdr:col>6</xdr:col>
      <xdr:colOff>38100</xdr:colOff>
      <xdr:row>37</xdr:row>
      <xdr:rowOff>126365</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00125" y="63684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143510</xdr:rowOff>
    </xdr:from>
    <xdr:ext cx="598805" cy="25781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767080" y="6144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89535</xdr:rowOff>
    </xdr:from>
    <xdr:to>
      <xdr:col>24</xdr:col>
      <xdr:colOff>114300</xdr:colOff>
      <xdr:row>37</xdr:row>
      <xdr:rowOff>19685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2037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112395</xdr:rowOff>
    </xdr:from>
    <xdr:ext cx="598805" cy="257810"/>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305300" y="61131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289,444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152400</xdr:rowOff>
    </xdr:from>
    <xdr:to>
      <xdr:col>20</xdr:col>
      <xdr:colOff>38100</xdr:colOff>
      <xdr:row>37</xdr:row>
      <xdr:rowOff>82550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444875" y="6324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99060</xdr:rowOff>
    </xdr:from>
    <xdr:ext cx="598805" cy="257810"/>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211830" y="60998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43815</xdr:rowOff>
    </xdr:from>
    <xdr:to>
      <xdr:col>15</xdr:col>
      <xdr:colOff>101600</xdr:colOff>
      <xdr:row>37</xdr:row>
      <xdr:rowOff>145415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619375"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136525</xdr:rowOff>
    </xdr:from>
    <xdr:ext cx="598805" cy="2584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402205" y="6480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66040</xdr:rowOff>
    </xdr:from>
    <xdr:to>
      <xdr:col>10</xdr:col>
      <xdr:colOff>165100</xdr:colOff>
      <xdr:row>37</xdr:row>
      <xdr:rowOff>167640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80975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159385</xdr:rowOff>
    </xdr:from>
    <xdr:ext cx="598805" cy="2584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576705" y="6503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63500</xdr:rowOff>
    </xdr:from>
    <xdr:to>
      <xdr:col>6</xdr:col>
      <xdr:colOff>38100</xdr:colOff>
      <xdr:row>37</xdr:row>
      <xdr:rowOff>164465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00125" y="640715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155575</xdr:rowOff>
    </xdr:from>
    <xdr:ext cx="598805" cy="257810"/>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767080" y="64992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415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6762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920"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48133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5630"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5630" cy="25781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4530"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60325</xdr:rowOff>
    </xdr:from>
    <xdr:to>
      <xdr:col>24</xdr:col>
      <xdr:colOff>62865</xdr:colOff>
      <xdr:row>58</xdr:row>
      <xdr:rowOff>69215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252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73025</xdr:rowOff>
    </xdr:from>
    <xdr:ext cx="598805"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305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69215</xdr:rowOff>
    </xdr:from>
    <xdr:to>
      <xdr:col>24</xdr:col>
      <xdr:colOff>152400</xdr:colOff>
      <xdr:row>58</xdr:row>
      <xdr:rowOff>69215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81475" y="100133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6985</xdr:rowOff>
    </xdr:from>
    <xdr:ext cx="690245" cy="25781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305300" y="840803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60325</xdr:rowOff>
    </xdr:from>
    <xdr:to>
      <xdr:col>24</xdr:col>
      <xdr:colOff>152400</xdr:colOff>
      <xdr:row>50</xdr:row>
      <xdr:rowOff>60325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81475" y="8632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35560</xdr:rowOff>
    </xdr:from>
    <xdr:to>
      <xdr:col>24</xdr:col>
      <xdr:colOff>63500</xdr:colOff>
      <xdr:row>57</xdr:row>
      <xdr:rowOff>86360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92500" y="9808210"/>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171450</xdr:rowOff>
    </xdr:from>
    <xdr:ext cx="598805"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305300" y="960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148590</xdr:rowOff>
    </xdr:from>
    <xdr:to>
      <xdr:col>24</xdr:col>
      <xdr:colOff>114300</xdr:colOff>
      <xdr:row>57</xdr:row>
      <xdr:rowOff>78740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203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53340</xdr:rowOff>
    </xdr:from>
    <xdr:to>
      <xdr:col>19</xdr:col>
      <xdr:colOff>174625</xdr:colOff>
      <xdr:row>57</xdr:row>
      <xdr:rowOff>86360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670175" y="9825990"/>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1270</xdr:rowOff>
    </xdr:from>
    <xdr:to>
      <xdr:col>20</xdr:col>
      <xdr:colOff>38100</xdr:colOff>
      <xdr:row>57</xdr:row>
      <xdr:rowOff>102870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444875" y="97739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119380</xdr:rowOff>
    </xdr:from>
    <xdr:ext cx="59880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211830" y="9549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53340</xdr:rowOff>
    </xdr:from>
    <xdr:to>
      <xdr:col>15</xdr:col>
      <xdr:colOff>50800</xdr:colOff>
      <xdr:row>57</xdr:row>
      <xdr:rowOff>100330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60550" y="9825990"/>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107315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619375"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98425</xdr:rowOff>
    </xdr:from>
    <xdr:ext cx="598805" cy="25781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402205" y="98710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100330</xdr:rowOff>
    </xdr:from>
    <xdr:to>
      <xdr:col>10</xdr:col>
      <xdr:colOff>114300</xdr:colOff>
      <xdr:row>57</xdr:row>
      <xdr:rowOff>123190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47750" y="987298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39370</xdr:rowOff>
    </xdr:from>
    <xdr:to>
      <xdr:col>10</xdr:col>
      <xdr:colOff>165100</xdr:colOff>
      <xdr:row>57</xdr:row>
      <xdr:rowOff>140970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80975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157480</xdr:rowOff>
    </xdr:from>
    <xdr:ext cx="598805" cy="25781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76705" y="95872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52070</xdr:rowOff>
    </xdr:from>
    <xdr:to>
      <xdr:col>6</xdr:col>
      <xdr:colOff>38100</xdr:colOff>
      <xdr:row>57</xdr:row>
      <xdr:rowOff>153670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00125" y="9824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170180</xdr:rowOff>
    </xdr:from>
    <xdr:ext cx="59880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67080" y="9599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156210</xdr:rowOff>
    </xdr:from>
    <xdr:to>
      <xdr:col>24</xdr:col>
      <xdr:colOff>114300</xdr:colOff>
      <xdr:row>57</xdr:row>
      <xdr:rowOff>86360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2037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134620</xdr:rowOff>
    </xdr:from>
    <xdr:ext cx="598805" cy="25781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305300" y="97358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276,973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35560</xdr:rowOff>
    </xdr:from>
    <xdr:to>
      <xdr:col>20</xdr:col>
      <xdr:colOff>38100</xdr:colOff>
      <xdr:row>57</xdr:row>
      <xdr:rowOff>137160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444875" y="98082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128905</xdr:rowOff>
    </xdr:from>
    <xdr:ext cx="59880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211830" y="9901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2540</xdr:rowOff>
    </xdr:from>
    <xdr:to>
      <xdr:col>15</xdr:col>
      <xdr:colOff>101600</xdr:colOff>
      <xdr:row>57</xdr:row>
      <xdr:rowOff>104140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619375"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120650</xdr:rowOff>
    </xdr:from>
    <xdr:ext cx="598805" cy="25781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402205" y="95504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49530</xdr:rowOff>
    </xdr:from>
    <xdr:to>
      <xdr:col>10</xdr:col>
      <xdr:colOff>165100</xdr:colOff>
      <xdr:row>57</xdr:row>
      <xdr:rowOff>151130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80975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142240</xdr:rowOff>
    </xdr:from>
    <xdr:ext cx="59880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76705" y="9914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72390</xdr:rowOff>
    </xdr:from>
    <xdr:to>
      <xdr:col>6</xdr:col>
      <xdr:colOff>38100</xdr:colOff>
      <xdr:row>58</xdr:row>
      <xdr:rowOff>2540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00125" y="9845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165100</xdr:rowOff>
    </xdr:from>
    <xdr:ext cx="59880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67080" y="9937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208,127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415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7627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985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920" cy="25781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81330" y="13370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5630" cy="25781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370" y="12913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5630" cy="25781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4561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5630" cy="25781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99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81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60960</xdr:rowOff>
    </xdr:from>
    <xdr:to>
      <xdr:col>24</xdr:col>
      <xdr:colOff>62865</xdr:colOff>
      <xdr:row>78</xdr:row>
      <xdr:rowOff>137795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252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7846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305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81475" y="13510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7620</xdr:rowOff>
    </xdr:from>
    <xdr:ext cx="598805" cy="25781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305300" y="121805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60960</xdr:rowOff>
    </xdr:from>
    <xdr:to>
      <xdr:col>24</xdr:col>
      <xdr:colOff>152400</xdr:colOff>
      <xdr:row>72</xdr:row>
      <xdr:rowOff>60960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81475" y="12405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120650</xdr:rowOff>
    </xdr:from>
    <xdr:to>
      <xdr:col>24</xdr:col>
      <xdr:colOff>63500</xdr:colOff>
      <xdr:row>78</xdr:row>
      <xdr:rowOff>129540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492500" y="1349375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86995</xdr:rowOff>
    </xdr:from>
    <xdr:ext cx="534670" cy="25781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305300" y="131171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64135</xdr:rowOff>
    </xdr:from>
    <xdr:to>
      <xdr:col>24</xdr:col>
      <xdr:colOff>114300</xdr:colOff>
      <xdr:row>77</xdr:row>
      <xdr:rowOff>166370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203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120650</xdr:rowOff>
    </xdr:from>
    <xdr:to>
      <xdr:col>19</xdr:col>
      <xdr:colOff>174625</xdr:colOff>
      <xdr:row>78</xdr:row>
      <xdr:rowOff>125730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670175" y="13493750"/>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76200</xdr:rowOff>
    </xdr:from>
    <xdr:to>
      <xdr:col>20</xdr:col>
      <xdr:colOff>38100</xdr:colOff>
      <xdr:row>78</xdr:row>
      <xdr:rowOff>6350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444875" y="13277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22860</xdr:rowOff>
    </xdr:from>
    <xdr:ext cx="533400" cy="25908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244215" y="13053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104775</xdr:rowOff>
    </xdr:from>
    <xdr:to>
      <xdr:col>15</xdr:col>
      <xdr:colOff>50800</xdr:colOff>
      <xdr:row>78</xdr:row>
      <xdr:rowOff>125730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860550" y="13477875"/>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81915</xdr:rowOff>
    </xdr:from>
    <xdr:to>
      <xdr:col>15</xdr:col>
      <xdr:colOff>101600</xdr:colOff>
      <xdr:row>78</xdr:row>
      <xdr:rowOff>12065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619375"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29210</xdr:rowOff>
    </xdr:from>
    <xdr:ext cx="533400" cy="25781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434590" y="13059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104775</xdr:rowOff>
    </xdr:from>
    <xdr:to>
      <xdr:col>10</xdr:col>
      <xdr:colOff>114300</xdr:colOff>
      <xdr:row>78</xdr:row>
      <xdr:rowOff>122555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047750" y="1347787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92710</xdr:rowOff>
    </xdr:from>
    <xdr:to>
      <xdr:col>10</xdr:col>
      <xdr:colOff>165100</xdr:colOff>
      <xdr:row>78</xdr:row>
      <xdr:rowOff>22860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80975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39370</xdr:rowOff>
    </xdr:from>
    <xdr:ext cx="5334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09090"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111125</xdr:rowOff>
    </xdr:from>
    <xdr:to>
      <xdr:col>6</xdr:col>
      <xdr:colOff>38100</xdr:colOff>
      <xdr:row>78</xdr:row>
      <xdr:rowOff>41275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00125" y="133127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57785</xdr:rowOff>
    </xdr:from>
    <xdr:ext cx="5334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799465" y="1308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78740</xdr:rowOff>
    </xdr:from>
    <xdr:to>
      <xdr:col>24</xdr:col>
      <xdr:colOff>114300</xdr:colOff>
      <xdr:row>79</xdr:row>
      <xdr:rowOff>8890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2037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165100</xdr:rowOff>
    </xdr:from>
    <xdr:ext cx="469900" cy="25908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305300" y="13366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69850</xdr:rowOff>
    </xdr:from>
    <xdr:to>
      <xdr:col>20</xdr:col>
      <xdr:colOff>38100</xdr:colOff>
      <xdr:row>78</xdr:row>
      <xdr:rowOff>171450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444875" y="134429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162560</xdr:rowOff>
    </xdr:from>
    <xdr:ext cx="46863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276600" y="13535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74930</xdr:rowOff>
    </xdr:from>
    <xdr:to>
      <xdr:col>15</xdr:col>
      <xdr:colOff>101600</xdr:colOff>
      <xdr:row>79</xdr:row>
      <xdr:rowOff>5080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619375"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167640</xdr:rowOff>
    </xdr:from>
    <xdr:ext cx="468630" cy="25781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451100" y="135407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53975</xdr:rowOff>
    </xdr:from>
    <xdr:to>
      <xdr:col>10</xdr:col>
      <xdr:colOff>165100</xdr:colOff>
      <xdr:row>78</xdr:row>
      <xdr:rowOff>155575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80975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146685</xdr:rowOff>
    </xdr:from>
    <xdr:ext cx="468630" cy="25781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641475" y="13519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71755</xdr:rowOff>
    </xdr:from>
    <xdr:to>
      <xdr:col>6</xdr:col>
      <xdr:colOff>38100</xdr:colOff>
      <xdr:row>79</xdr:row>
      <xdr:rowOff>1905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00125" y="134448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164465</xdr:rowOff>
    </xdr:from>
    <xdr:ext cx="46863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1850" y="13537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415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7627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8133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4630"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781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40640</xdr:rowOff>
    </xdr:from>
    <xdr:to>
      <xdr:col>24</xdr:col>
      <xdr:colOff>62865</xdr:colOff>
      <xdr:row>98</xdr:row>
      <xdr:rowOff>6350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252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10160</xdr:rowOff>
    </xdr:from>
    <xdr:ext cx="534670" cy="25908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305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6350</xdr:rowOff>
    </xdr:from>
    <xdr:to>
      <xdr:col>24</xdr:col>
      <xdr:colOff>152400</xdr:colOff>
      <xdr:row>98</xdr:row>
      <xdr:rowOff>6350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181475" y="16808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158115</xdr:rowOff>
    </xdr:from>
    <xdr:ext cx="598805" cy="257810"/>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305300" y="152457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40640</xdr:rowOff>
    </xdr:from>
    <xdr:to>
      <xdr:col>24</xdr:col>
      <xdr:colOff>152400</xdr:colOff>
      <xdr:row>90</xdr:row>
      <xdr:rowOff>40640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81475" y="15471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95</xdr:row>
      <xdr:rowOff>134620</xdr:rowOff>
    </xdr:from>
    <xdr:to>
      <xdr:col>24</xdr:col>
      <xdr:colOff>63500</xdr:colOff>
      <xdr:row>96</xdr:row>
      <xdr:rowOff>167640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492500" y="16422370"/>
          <a:ext cx="762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157480</xdr:rowOff>
    </xdr:from>
    <xdr:ext cx="534670" cy="25781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305300" y="161023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134620</xdr:rowOff>
    </xdr:from>
    <xdr:to>
      <xdr:col>24</xdr:col>
      <xdr:colOff>114300</xdr:colOff>
      <xdr:row>95</xdr:row>
      <xdr:rowOff>64770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203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85090</xdr:rowOff>
    </xdr:from>
    <xdr:to>
      <xdr:col>19</xdr:col>
      <xdr:colOff>174625</xdr:colOff>
      <xdr:row>95</xdr:row>
      <xdr:rowOff>134620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670175" y="16372840"/>
          <a:ext cx="8223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149860</xdr:rowOff>
    </xdr:from>
    <xdr:to>
      <xdr:col>20</xdr:col>
      <xdr:colOff>38100</xdr:colOff>
      <xdr:row>95</xdr:row>
      <xdr:rowOff>80010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444875" y="162661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96520</xdr:rowOff>
    </xdr:from>
    <xdr:ext cx="533400"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244215" y="16041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85090</xdr:rowOff>
    </xdr:from>
    <xdr:to>
      <xdr:col>15</xdr:col>
      <xdr:colOff>50800</xdr:colOff>
      <xdr:row>96</xdr:row>
      <xdr:rowOff>64770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860550" y="16372840"/>
          <a:ext cx="8096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25400</xdr:rowOff>
    </xdr:from>
    <xdr:to>
      <xdr:col>15</xdr:col>
      <xdr:colOff>101600</xdr:colOff>
      <xdr:row>95</xdr:row>
      <xdr:rowOff>127000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619375"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143510</xdr:rowOff>
    </xdr:from>
    <xdr:ext cx="533400" cy="25781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434590" y="16088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96</xdr:row>
      <xdr:rowOff>64770</xdr:rowOff>
    </xdr:from>
    <xdr:to>
      <xdr:col>10</xdr:col>
      <xdr:colOff>114300</xdr:colOff>
      <xdr:row>96</xdr:row>
      <xdr:rowOff>83820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047750" y="1652397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133985</xdr:rowOff>
    </xdr:from>
    <xdr:to>
      <xdr:col>10</xdr:col>
      <xdr:colOff>165100</xdr:colOff>
      <xdr:row>95</xdr:row>
      <xdr:rowOff>64135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80975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80645</xdr:rowOff>
    </xdr:from>
    <xdr:ext cx="5334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609090" y="16025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133985</xdr:rowOff>
    </xdr:from>
    <xdr:to>
      <xdr:col>6</xdr:col>
      <xdr:colOff>38100</xdr:colOff>
      <xdr:row>96</xdr:row>
      <xdr:rowOff>64135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00125" y="16421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80645</xdr:rowOff>
    </xdr:from>
    <xdr:ext cx="5334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79946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116840</xdr:rowOff>
    </xdr:from>
    <xdr:to>
      <xdr:col>24</xdr:col>
      <xdr:colOff>114300</xdr:colOff>
      <xdr:row>97</xdr:row>
      <xdr:rowOff>46990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2037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95250</xdr:rowOff>
    </xdr:from>
    <xdr:ext cx="534670" cy="25908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305300" y="1655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83820</xdr:rowOff>
    </xdr:from>
    <xdr:to>
      <xdr:col>20</xdr:col>
      <xdr:colOff>38100</xdr:colOff>
      <xdr:row>96</xdr:row>
      <xdr:rowOff>13970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444875" y="163715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5080</xdr:rowOff>
    </xdr:from>
    <xdr:ext cx="5334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244215" y="16464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34290</xdr:rowOff>
    </xdr:from>
    <xdr:to>
      <xdr:col>15</xdr:col>
      <xdr:colOff>101600</xdr:colOff>
      <xdr:row>95</xdr:row>
      <xdr:rowOff>135890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619375" y="163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127000</xdr:rowOff>
    </xdr:from>
    <xdr:ext cx="5334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434590" y="16414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13970</xdr:rowOff>
    </xdr:from>
    <xdr:to>
      <xdr:col>10</xdr:col>
      <xdr:colOff>165100</xdr:colOff>
      <xdr:row>96</xdr:row>
      <xdr:rowOff>115570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80975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106680</xdr:rowOff>
    </xdr:from>
    <xdr:ext cx="5334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609090" y="16565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33020</xdr:rowOff>
    </xdr:from>
    <xdr:to>
      <xdr:col>6</xdr:col>
      <xdr:colOff>38100</xdr:colOff>
      <xdr:row>96</xdr:row>
      <xdr:rowOff>134620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00125" y="16492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125730</xdr:rowOff>
    </xdr:from>
    <xdr:ext cx="533400"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799465" y="16584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415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2615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920"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831205"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5630" cy="25781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516245" y="6316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5630"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516245" y="5989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5630" cy="25781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516245" y="5664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5630"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16245"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453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26075" y="5010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4530" cy="25781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26075"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41275</xdr:rowOff>
    </xdr:from>
    <xdr:to>
      <xdr:col>54</xdr:col>
      <xdr:colOff>174625</xdr:colOff>
      <xdr:row>38</xdr:row>
      <xdr:rowOff>144145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04375" y="518477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147955</xdr:rowOff>
    </xdr:from>
    <xdr:ext cx="534670" cy="2584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9655175"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144145</xdr:rowOff>
    </xdr:from>
    <xdr:to>
      <xdr:col>55</xdr:col>
      <xdr:colOff>88900</xdr:colOff>
      <xdr:row>38</xdr:row>
      <xdr:rowOff>144145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531350" y="6659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159385</xdr:rowOff>
    </xdr:from>
    <xdr:ext cx="598805" cy="2584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9655175"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41275</xdr:rowOff>
    </xdr:from>
    <xdr:to>
      <xdr:col>55</xdr:col>
      <xdr:colOff>88900</xdr:colOff>
      <xdr:row>30</xdr:row>
      <xdr:rowOff>41275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531350" y="5184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12065</xdr:rowOff>
    </xdr:from>
    <xdr:to>
      <xdr:col>55</xdr:col>
      <xdr:colOff>0</xdr:colOff>
      <xdr:row>37</xdr:row>
      <xdr:rowOff>106680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845550" y="6355715"/>
          <a:ext cx="758825"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81280</xdr:rowOff>
    </xdr:from>
    <xdr:ext cx="598805" cy="25908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9655175" y="608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58420</xdr:rowOff>
    </xdr:from>
    <xdr:to>
      <xdr:col>55</xdr:col>
      <xdr:colOff>50800</xdr:colOff>
      <xdr:row>36</xdr:row>
      <xdr:rowOff>160020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69450" y="62306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106680</xdr:rowOff>
    </xdr:from>
    <xdr:to>
      <xdr:col>50</xdr:col>
      <xdr:colOff>114300</xdr:colOff>
      <xdr:row>37</xdr:row>
      <xdr:rowOff>122555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032750" y="6450330"/>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107950</xdr:rowOff>
    </xdr:from>
    <xdr:to>
      <xdr:col>50</xdr:col>
      <xdr:colOff>165100</xdr:colOff>
      <xdr:row>37</xdr:row>
      <xdr:rowOff>38100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79475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54610</xdr:rowOff>
    </xdr:from>
    <xdr:ext cx="598805" cy="25781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561705" y="60553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86995</xdr:rowOff>
    </xdr:from>
    <xdr:to>
      <xdr:col>45</xdr:col>
      <xdr:colOff>174625</xdr:colOff>
      <xdr:row>37</xdr:row>
      <xdr:rowOff>122555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210425" y="6430645"/>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985125" y="6311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86360</xdr:rowOff>
    </xdr:from>
    <xdr:ext cx="598805" cy="25781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752080" y="6087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170180</xdr:rowOff>
    </xdr:from>
    <xdr:to>
      <xdr:col>41</xdr:col>
      <xdr:colOff>50800</xdr:colOff>
      <xdr:row>37</xdr:row>
      <xdr:rowOff>86995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400800" y="6342380"/>
          <a:ext cx="809625"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104775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159625"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121285</xdr:rowOff>
    </xdr:from>
    <xdr:ext cx="598805" cy="25781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942455" y="61220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12065</xdr:rowOff>
    </xdr:from>
    <xdr:to>
      <xdr:col>36</xdr:col>
      <xdr:colOff>165100</xdr:colOff>
      <xdr:row>36</xdr:row>
      <xdr:rowOff>113665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3500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130175</xdr:rowOff>
    </xdr:from>
    <xdr:ext cx="59880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116955" y="59594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132715</xdr:rowOff>
    </xdr:from>
    <xdr:to>
      <xdr:col>55</xdr:col>
      <xdr:colOff>50800</xdr:colOff>
      <xdr:row>37</xdr:row>
      <xdr:rowOff>63500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69450" y="630491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111125</xdr:rowOff>
    </xdr:from>
    <xdr:ext cx="598805" cy="25781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9655175" y="62833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263,227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55880</xdr:rowOff>
    </xdr:from>
    <xdr:to>
      <xdr:col>50</xdr:col>
      <xdr:colOff>165100</xdr:colOff>
      <xdr:row>37</xdr:row>
      <xdr:rowOff>157480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79475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148590</xdr:rowOff>
    </xdr:from>
    <xdr:ext cx="59880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61705" y="6492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205,397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71755</xdr:rowOff>
    </xdr:from>
    <xdr:to>
      <xdr:col>46</xdr:col>
      <xdr:colOff>38100</xdr:colOff>
      <xdr:row>38</xdr:row>
      <xdr:rowOff>1905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985125" y="64154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164465</xdr:rowOff>
    </xdr:from>
    <xdr:ext cx="59880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752080" y="650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36195</xdr:rowOff>
    </xdr:from>
    <xdr:to>
      <xdr:col>41</xdr:col>
      <xdr:colOff>101600</xdr:colOff>
      <xdr:row>37</xdr:row>
      <xdr:rowOff>137795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159625"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128905</xdr:rowOff>
    </xdr:from>
    <xdr:ext cx="598805"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942455" y="6472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119380</xdr:rowOff>
    </xdr:from>
    <xdr:to>
      <xdr:col>36</xdr:col>
      <xdr:colOff>165100</xdr:colOff>
      <xdr:row>37</xdr:row>
      <xdr:rowOff>49530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3500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40640</xdr:rowOff>
    </xdr:from>
    <xdr:ext cx="598805" cy="25781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116955" y="63842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271,351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415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2615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920"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831205"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5630"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516245"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4530" cy="25781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26075"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4530"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26075"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4530"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26075"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26075"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137795</xdr:rowOff>
    </xdr:from>
    <xdr:to>
      <xdr:col>54</xdr:col>
      <xdr:colOff>174625</xdr:colOff>
      <xdr:row>59</xdr:row>
      <xdr:rowOff>22860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04375" y="8881745"/>
          <a:ext cx="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26670</xdr:rowOff>
    </xdr:from>
    <xdr:ext cx="534670"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655175"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22860</xdr:rowOff>
    </xdr:from>
    <xdr:to>
      <xdr:col>55</xdr:col>
      <xdr:colOff>88900</xdr:colOff>
      <xdr:row>59</xdr:row>
      <xdr:rowOff>22860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531350" y="10138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84455</xdr:rowOff>
    </xdr:from>
    <xdr:ext cx="690245" cy="25908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655175"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137795</xdr:rowOff>
    </xdr:from>
    <xdr:to>
      <xdr:col>55</xdr:col>
      <xdr:colOff>88900</xdr:colOff>
      <xdr:row>51</xdr:row>
      <xdr:rowOff>137795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531350" y="8881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166370</xdr:rowOff>
    </xdr:from>
    <xdr:to>
      <xdr:col>55</xdr:col>
      <xdr:colOff>0</xdr:colOff>
      <xdr:row>58</xdr:row>
      <xdr:rowOff>47625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845550" y="9939020"/>
          <a:ext cx="7588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136525</xdr:rowOff>
    </xdr:from>
    <xdr:ext cx="598805" cy="2584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655175" y="97377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113665</xdr:rowOff>
    </xdr:from>
    <xdr:to>
      <xdr:col>55</xdr:col>
      <xdr:colOff>50800</xdr:colOff>
      <xdr:row>58</xdr:row>
      <xdr:rowOff>43815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69450" y="98863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166370</xdr:rowOff>
    </xdr:from>
    <xdr:to>
      <xdr:col>50</xdr:col>
      <xdr:colOff>114300</xdr:colOff>
      <xdr:row>58</xdr:row>
      <xdr:rowOff>36195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032750" y="9939020"/>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111760</xdr:rowOff>
    </xdr:from>
    <xdr:to>
      <xdr:col>50</xdr:col>
      <xdr:colOff>165100</xdr:colOff>
      <xdr:row>58</xdr:row>
      <xdr:rowOff>41910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79475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58420</xdr:rowOff>
    </xdr:from>
    <xdr:ext cx="59880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561705" y="9659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36830</xdr:rowOff>
    </xdr:from>
    <xdr:to>
      <xdr:col>45</xdr:col>
      <xdr:colOff>174625</xdr:colOff>
      <xdr:row>58</xdr:row>
      <xdr:rowOff>36195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210425" y="9809480"/>
          <a:ext cx="822325"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121285</xdr:rowOff>
    </xdr:from>
    <xdr:to>
      <xdr:col>46</xdr:col>
      <xdr:colOff>38100</xdr:colOff>
      <xdr:row>58</xdr:row>
      <xdr:rowOff>52070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985125" y="989393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67945</xdr:rowOff>
    </xdr:from>
    <xdr:ext cx="598805" cy="2584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752080" y="9669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36830</xdr:rowOff>
    </xdr:from>
    <xdr:to>
      <xdr:col>41</xdr:col>
      <xdr:colOff>50800</xdr:colOff>
      <xdr:row>57</xdr:row>
      <xdr:rowOff>122555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400800" y="9809480"/>
          <a:ext cx="809625"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125095</xdr:rowOff>
    </xdr:from>
    <xdr:to>
      <xdr:col>41</xdr:col>
      <xdr:colOff>101600</xdr:colOff>
      <xdr:row>58</xdr:row>
      <xdr:rowOff>55245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159625"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46355</xdr:rowOff>
    </xdr:from>
    <xdr:ext cx="59880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942455" y="99904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107315</xdr:rowOff>
    </xdr:from>
    <xdr:to>
      <xdr:col>36</xdr:col>
      <xdr:colOff>165100</xdr:colOff>
      <xdr:row>58</xdr:row>
      <xdr:rowOff>37465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3500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29210</xdr:rowOff>
    </xdr:from>
    <xdr:ext cx="598805" cy="25781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16955" y="99733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168275</xdr:rowOff>
    </xdr:from>
    <xdr:to>
      <xdr:col>55</xdr:col>
      <xdr:colOff>50800</xdr:colOff>
      <xdr:row>58</xdr:row>
      <xdr:rowOff>98425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69450" y="99409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146685</xdr:rowOff>
    </xdr:from>
    <xdr:ext cx="598805" cy="25781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655175" y="99193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220,681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114935</xdr:rowOff>
    </xdr:from>
    <xdr:to>
      <xdr:col>50</xdr:col>
      <xdr:colOff>165100</xdr:colOff>
      <xdr:row>58</xdr:row>
      <xdr:rowOff>45085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79475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36195</xdr:rowOff>
    </xdr:from>
    <xdr:ext cx="59880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61705" y="99802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290,879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156845</xdr:rowOff>
    </xdr:from>
    <xdr:to>
      <xdr:col>46</xdr:col>
      <xdr:colOff>38100</xdr:colOff>
      <xdr:row>58</xdr:row>
      <xdr:rowOff>86995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985125" y="99294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78105</xdr:rowOff>
    </xdr:from>
    <xdr:ext cx="598805" cy="25781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752080" y="100222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157480</xdr:rowOff>
    </xdr:from>
    <xdr:to>
      <xdr:col>41</xdr:col>
      <xdr:colOff>101600</xdr:colOff>
      <xdr:row>57</xdr:row>
      <xdr:rowOff>87630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159625"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104140</xdr:rowOff>
    </xdr:from>
    <xdr:ext cx="59880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942455" y="9533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459,615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71755</xdr:rowOff>
    </xdr:from>
    <xdr:to>
      <xdr:col>36</xdr:col>
      <xdr:colOff>165100</xdr:colOff>
      <xdr:row>58</xdr:row>
      <xdr:rowOff>1905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3500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18415</xdr:rowOff>
    </xdr:from>
    <xdr:ext cx="598805" cy="25781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116955" y="96196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347,302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415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26150"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920"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831205"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5630"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516245"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5630" cy="25781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516245"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5630"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516245"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4530"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26075"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4530" cy="25781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26075"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139700</xdr:rowOff>
    </xdr:from>
    <xdr:to>
      <xdr:col>54</xdr:col>
      <xdr:colOff>174625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04375" y="121412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9655175"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531350"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690245" cy="257810"/>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9655175" y="1191641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139700</xdr:rowOff>
    </xdr:from>
    <xdr:to>
      <xdr:col>55</xdr:col>
      <xdr:colOff>88900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531350" y="12141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6350</xdr:rowOff>
    </xdr:from>
    <xdr:to>
      <xdr:col>55</xdr:col>
      <xdr:colOff>0</xdr:colOff>
      <xdr:row>79</xdr:row>
      <xdr:rowOff>31115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845550" y="13550900"/>
          <a:ext cx="7588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99060</xdr:rowOff>
    </xdr:from>
    <xdr:ext cx="534670" cy="257810"/>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9655175" y="133007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76200</xdr:rowOff>
    </xdr:from>
    <xdr:to>
      <xdr:col>55</xdr:col>
      <xdr:colOff>50800</xdr:colOff>
      <xdr:row>79</xdr:row>
      <xdr:rowOff>6350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69450" y="13449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8255</xdr:rowOff>
    </xdr:from>
    <xdr:to>
      <xdr:col>50</xdr:col>
      <xdr:colOff>114300</xdr:colOff>
      <xdr:row>79</xdr:row>
      <xdr:rowOff>31115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032750" y="13552805"/>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76200</xdr:rowOff>
    </xdr:from>
    <xdr:to>
      <xdr:col>50</xdr:col>
      <xdr:colOff>165100</xdr:colOff>
      <xdr:row>79</xdr:row>
      <xdr:rowOff>6350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79475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22860</xdr:rowOff>
    </xdr:from>
    <xdr:ext cx="53340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94090" y="13224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114300</xdr:rowOff>
    </xdr:from>
    <xdr:to>
      <xdr:col>45</xdr:col>
      <xdr:colOff>174625</xdr:colOff>
      <xdr:row>79</xdr:row>
      <xdr:rowOff>8255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210425" y="13315950"/>
          <a:ext cx="822325"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66040</xdr:rowOff>
    </xdr:from>
    <xdr:to>
      <xdr:col>46</xdr:col>
      <xdr:colOff>38100</xdr:colOff>
      <xdr:row>78</xdr:row>
      <xdr:rowOff>167640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985125" y="134391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12700</xdr:rowOff>
    </xdr:from>
    <xdr:ext cx="53340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784465" y="13214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114300</xdr:rowOff>
    </xdr:from>
    <xdr:to>
      <xdr:col>41</xdr:col>
      <xdr:colOff>50800</xdr:colOff>
      <xdr:row>78</xdr:row>
      <xdr:rowOff>34290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400800" y="13315950"/>
          <a:ext cx="8096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79375</xdr:rowOff>
    </xdr:from>
    <xdr:to>
      <xdr:col>41</xdr:col>
      <xdr:colOff>101600</xdr:colOff>
      <xdr:row>79</xdr:row>
      <xdr:rowOff>9525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159625"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635</xdr:rowOff>
    </xdr:from>
    <xdr:ext cx="5334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974840" y="13545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64135</xdr:rowOff>
    </xdr:from>
    <xdr:to>
      <xdr:col>36</xdr:col>
      <xdr:colOff>165100</xdr:colOff>
      <xdr:row>78</xdr:row>
      <xdr:rowOff>166370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3500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156845</xdr:rowOff>
    </xdr:from>
    <xdr:ext cx="533400" cy="25781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149340" y="135299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127000</xdr:rowOff>
    </xdr:from>
    <xdr:to>
      <xdr:col>55</xdr:col>
      <xdr:colOff>50800</xdr:colOff>
      <xdr:row>79</xdr:row>
      <xdr:rowOff>57150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69450" y="135001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54610</xdr:rowOff>
    </xdr:from>
    <xdr:ext cx="534670" cy="257810"/>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9655175" y="134277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151765</xdr:rowOff>
    </xdr:from>
    <xdr:to>
      <xdr:col>50</xdr:col>
      <xdr:colOff>165100</xdr:colOff>
      <xdr:row>79</xdr:row>
      <xdr:rowOff>81915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79475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73025</xdr:rowOff>
    </xdr:from>
    <xdr:ext cx="5334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94090" y="13617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128905</xdr:rowOff>
    </xdr:from>
    <xdr:to>
      <xdr:col>46</xdr:col>
      <xdr:colOff>38100</xdr:colOff>
      <xdr:row>79</xdr:row>
      <xdr:rowOff>59055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985125" y="135020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50165</xdr:rowOff>
    </xdr:from>
    <xdr:ext cx="5334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84465" y="13594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63500</xdr:rowOff>
    </xdr:from>
    <xdr:to>
      <xdr:col>41</xdr:col>
      <xdr:colOff>101600</xdr:colOff>
      <xdr:row>77</xdr:row>
      <xdr:rowOff>165100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159625"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76</xdr:row>
      <xdr:rowOff>10160</xdr:rowOff>
    </xdr:from>
    <xdr:ext cx="598805"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942455" y="13040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154940</xdr:rowOff>
    </xdr:from>
    <xdr:to>
      <xdr:col>36</xdr:col>
      <xdr:colOff>165100</xdr:colOff>
      <xdr:row>78</xdr:row>
      <xdr:rowOff>85090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3500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101600</xdr:rowOff>
    </xdr:from>
    <xdr:ext cx="59880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116955" y="13131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415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26150"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831205"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516245"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516245"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516245"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8453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26075"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26075"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91</xdr:row>
      <xdr:rowOff>69850</xdr:rowOff>
    </xdr:from>
    <xdr:to>
      <xdr:col>54</xdr:col>
      <xdr:colOff>174625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04375" y="1567180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9655175"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531350" y="1701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16510</xdr:rowOff>
    </xdr:from>
    <xdr:ext cx="690245" cy="259080"/>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9655175"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69850</xdr:rowOff>
    </xdr:from>
    <xdr:to>
      <xdr:col>55</xdr:col>
      <xdr:colOff>88900</xdr:colOff>
      <xdr:row>91</xdr:row>
      <xdr:rowOff>69850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531350" y="15671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95250</xdr:rowOff>
    </xdr:from>
    <xdr:to>
      <xdr:col>55</xdr:col>
      <xdr:colOff>0</xdr:colOff>
      <xdr:row>98</xdr:row>
      <xdr:rowOff>46990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845550" y="16725900"/>
          <a:ext cx="75882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129540</xdr:rowOff>
    </xdr:from>
    <xdr:ext cx="598805" cy="259080"/>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9655175" y="16588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106680</xdr:rowOff>
    </xdr:from>
    <xdr:to>
      <xdr:col>55</xdr:col>
      <xdr:colOff>50800</xdr:colOff>
      <xdr:row>98</xdr:row>
      <xdr:rowOff>36830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69450" y="167373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95250</xdr:rowOff>
    </xdr:from>
    <xdr:to>
      <xdr:col>50</xdr:col>
      <xdr:colOff>114300</xdr:colOff>
      <xdr:row>98</xdr:row>
      <xdr:rowOff>39370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032750" y="16725900"/>
          <a:ext cx="8128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105410</xdr:rowOff>
    </xdr:from>
    <xdr:to>
      <xdr:col>50</xdr:col>
      <xdr:colOff>165100</xdr:colOff>
      <xdr:row>98</xdr:row>
      <xdr:rowOff>35560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79475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26670</xdr:rowOff>
    </xdr:from>
    <xdr:ext cx="598805"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61705" y="16828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11430</xdr:rowOff>
    </xdr:from>
    <xdr:to>
      <xdr:col>45</xdr:col>
      <xdr:colOff>174625</xdr:colOff>
      <xdr:row>98</xdr:row>
      <xdr:rowOff>39370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210425" y="16813530"/>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132715</xdr:rowOff>
    </xdr:from>
    <xdr:to>
      <xdr:col>46</xdr:col>
      <xdr:colOff>38100</xdr:colOff>
      <xdr:row>98</xdr:row>
      <xdr:rowOff>63500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985125" y="1676336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79375</xdr:rowOff>
    </xdr:from>
    <xdr:ext cx="598805" cy="2584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752080" y="1653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11430</xdr:rowOff>
    </xdr:from>
    <xdr:to>
      <xdr:col>41</xdr:col>
      <xdr:colOff>50800</xdr:colOff>
      <xdr:row>98</xdr:row>
      <xdr:rowOff>98425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400800" y="16813530"/>
          <a:ext cx="8096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147320</xdr:rowOff>
    </xdr:from>
    <xdr:to>
      <xdr:col>41</xdr:col>
      <xdr:colOff>101600</xdr:colOff>
      <xdr:row>98</xdr:row>
      <xdr:rowOff>77470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159625"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68580</xdr:rowOff>
    </xdr:from>
    <xdr:ext cx="59880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942455" y="16870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3500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54610</xdr:rowOff>
    </xdr:from>
    <xdr:ext cx="598805" cy="25781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116955" y="165138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167640</xdr:rowOff>
    </xdr:from>
    <xdr:to>
      <xdr:col>55</xdr:col>
      <xdr:colOff>50800</xdr:colOff>
      <xdr:row>98</xdr:row>
      <xdr:rowOff>97790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69450" y="16798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146050</xdr:rowOff>
    </xdr:from>
    <xdr:ext cx="598805" cy="257810"/>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9655175" y="167767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133,119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44450</xdr:rowOff>
    </xdr:from>
    <xdr:to>
      <xdr:col>50</xdr:col>
      <xdr:colOff>165100</xdr:colOff>
      <xdr:row>97</xdr:row>
      <xdr:rowOff>146050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79475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162560</xdr:rowOff>
    </xdr:from>
    <xdr:ext cx="59880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61705" y="16450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160020</xdr:rowOff>
    </xdr:from>
    <xdr:to>
      <xdr:col>46</xdr:col>
      <xdr:colOff>38100</xdr:colOff>
      <xdr:row>98</xdr:row>
      <xdr:rowOff>90170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985125" y="167906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81280</xdr:rowOff>
    </xdr:from>
    <xdr:ext cx="59880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752080" y="16883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132080</xdr:rowOff>
    </xdr:from>
    <xdr:to>
      <xdr:col>41</xdr:col>
      <xdr:colOff>101600</xdr:colOff>
      <xdr:row>98</xdr:row>
      <xdr:rowOff>62230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159625"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78740</xdr:rowOff>
    </xdr:from>
    <xdr:ext cx="59880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942455" y="16537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47625</xdr:rowOff>
    </xdr:from>
    <xdr:to>
      <xdr:col>36</xdr:col>
      <xdr:colOff>165100</xdr:colOff>
      <xdr:row>98</xdr:row>
      <xdr:rowOff>149225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350000" y="168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140335</xdr:rowOff>
    </xdr:from>
    <xdr:ext cx="5334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149340" y="16942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415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37602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174625</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920"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181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174625</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5630"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86612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5630" cy="25781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866120" y="5826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174625</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5630"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86612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174625</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29</xdr:row>
      <xdr:rowOff>92710</xdr:rowOff>
    </xdr:from>
    <xdr:ext cx="684530" cy="25908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91825" y="506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4530" cy="25781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91825"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103505</xdr:rowOff>
    </xdr:from>
    <xdr:to>
      <xdr:col>85</xdr:col>
      <xdr:colOff>126365</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968220"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71120</xdr:rowOff>
    </xdr:from>
    <xdr:ext cx="249555" cy="25908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501775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88122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50165</xdr:rowOff>
    </xdr:from>
    <xdr:ext cx="690245" cy="259080"/>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501775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103505</xdr:rowOff>
    </xdr:from>
    <xdr:to>
      <xdr:col>86</xdr:col>
      <xdr:colOff>25400</xdr:colOff>
      <xdr:row>30</xdr:row>
      <xdr:rowOff>103505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881225" y="5247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30480</xdr:rowOff>
    </xdr:from>
    <xdr:to>
      <xdr:col>85</xdr:col>
      <xdr:colOff>127000</xdr:colOff>
      <xdr:row>39</xdr:row>
      <xdr:rowOff>42545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195425" y="6717030"/>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160020</xdr:rowOff>
    </xdr:from>
    <xdr:ext cx="534670" cy="2590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501775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174625</xdr:colOff>
      <xdr:row>39</xdr:row>
      <xdr:rowOff>66675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919325" y="66516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29845</xdr:rowOff>
    </xdr:from>
    <xdr:to>
      <xdr:col>81</xdr:col>
      <xdr:colOff>50800</xdr:colOff>
      <xdr:row>39</xdr:row>
      <xdr:rowOff>42545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385800" y="671639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132715</xdr:rowOff>
    </xdr:from>
    <xdr:to>
      <xdr:col>81</xdr:col>
      <xdr:colOff>101600</xdr:colOff>
      <xdr:row>39</xdr:row>
      <xdr:rowOff>63500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144625"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79375</xdr:rowOff>
    </xdr:from>
    <xdr:ext cx="533400" cy="2584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959840" y="6423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9525</xdr:rowOff>
    </xdr:from>
    <xdr:to>
      <xdr:col>76</xdr:col>
      <xdr:colOff>114300</xdr:colOff>
      <xdr:row>39</xdr:row>
      <xdr:rowOff>29845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573000" y="6696075"/>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61595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3350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78105</xdr:rowOff>
    </xdr:from>
    <xdr:ext cx="533400" cy="25781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134340" y="6421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9525</xdr:rowOff>
    </xdr:from>
    <xdr:to>
      <xdr:col>71</xdr:col>
      <xdr:colOff>174625</xdr:colOff>
      <xdr:row>39</xdr:row>
      <xdr:rowOff>10160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1750675" y="669607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133350</xdr:rowOff>
    </xdr:from>
    <xdr:to>
      <xdr:col>72</xdr:col>
      <xdr:colOff>38100</xdr:colOff>
      <xdr:row>39</xdr:row>
      <xdr:rowOff>63500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525375" y="6648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54610</xdr:rowOff>
    </xdr:from>
    <xdr:ext cx="533400" cy="25781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324715" y="6741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135255</xdr:rowOff>
    </xdr:from>
    <xdr:to>
      <xdr:col>67</xdr:col>
      <xdr:colOff>101600</xdr:colOff>
      <xdr:row>39</xdr:row>
      <xdr:rowOff>65405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699875"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56515</xdr:rowOff>
    </xdr:from>
    <xdr:ext cx="533400" cy="2584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515090" y="67430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151130</xdr:rowOff>
    </xdr:from>
    <xdr:to>
      <xdr:col>85</xdr:col>
      <xdr:colOff>174625</xdr:colOff>
      <xdr:row>39</xdr:row>
      <xdr:rowOff>81280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919325" y="66662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115570</xdr:rowOff>
    </xdr:from>
    <xdr:ext cx="534670" cy="25908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5017750" y="663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163195</xdr:rowOff>
    </xdr:from>
    <xdr:to>
      <xdr:col>81</xdr:col>
      <xdr:colOff>101600</xdr:colOff>
      <xdr:row>39</xdr:row>
      <xdr:rowOff>93345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144625"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84455</xdr:rowOff>
    </xdr:from>
    <xdr:ext cx="46863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976350" y="6771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150495</xdr:rowOff>
    </xdr:from>
    <xdr:to>
      <xdr:col>76</xdr:col>
      <xdr:colOff>165100</xdr:colOff>
      <xdr:row>39</xdr:row>
      <xdr:rowOff>80645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3350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71755</xdr:rowOff>
    </xdr:from>
    <xdr:ext cx="5334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134340" y="6758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130175</xdr:rowOff>
    </xdr:from>
    <xdr:to>
      <xdr:col>72</xdr:col>
      <xdr:colOff>38100</xdr:colOff>
      <xdr:row>39</xdr:row>
      <xdr:rowOff>60325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525375" y="66452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76835</xdr:rowOff>
    </xdr:from>
    <xdr:ext cx="533400" cy="25781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324715" y="6420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130810</xdr:rowOff>
    </xdr:from>
    <xdr:to>
      <xdr:col>67</xdr:col>
      <xdr:colOff>101600</xdr:colOff>
      <xdr:row>39</xdr:row>
      <xdr:rowOff>60960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699875"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77470</xdr:rowOff>
    </xdr:from>
    <xdr:ext cx="533400" cy="25781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515090" y="6421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415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37602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174625</xdr:colOff>
      <xdr:row>59</xdr:row>
      <xdr:rowOff>99060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414125" y="10214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920"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18108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174625</xdr:colOff>
      <xdr:row>57</xdr:row>
      <xdr:rowOff>114935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414125" y="9887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144145</xdr:rowOff>
    </xdr:from>
    <xdr:ext cx="466090" cy="25781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94390" y="9745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174625</xdr:colOff>
      <xdr:row>55</xdr:row>
      <xdr:rowOff>132080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414125" y="9561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160655</xdr:rowOff>
    </xdr:from>
    <xdr:ext cx="466090"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0994390" y="9418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174625</xdr:colOff>
      <xdr:row>53</xdr:row>
      <xdr:rowOff>147955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414125" y="923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6350</xdr:rowOff>
    </xdr:from>
    <xdr:ext cx="466090" cy="25781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94390" y="9093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174625</xdr:colOff>
      <xdr:row>51</xdr:row>
      <xdr:rowOff>164465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414125" y="8908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22225</xdr:rowOff>
    </xdr:from>
    <xdr:ext cx="466090" cy="2584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994390" y="8766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174625</xdr:colOff>
      <xdr:row>50</xdr:row>
      <xdr:rowOff>8890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414125" y="8581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38100</xdr:rowOff>
    </xdr:from>
    <xdr:ext cx="466090"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0994390" y="8439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090" cy="25781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099439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69215</xdr:rowOff>
    </xdr:from>
    <xdr:to>
      <xdr:col>85</xdr:col>
      <xdr:colOff>126365</xdr:colOff>
      <xdr:row>59</xdr:row>
      <xdr:rowOff>99060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4968220"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135255</xdr:rowOff>
    </xdr:from>
    <xdr:ext cx="249555" cy="257810"/>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5017750" y="10250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881225" y="10214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15875</xdr:rowOff>
    </xdr:from>
    <xdr:ext cx="469900" cy="259080"/>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501775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69215</xdr:rowOff>
    </xdr:from>
    <xdr:to>
      <xdr:col>86</xdr:col>
      <xdr:colOff>25400</xdr:colOff>
      <xdr:row>50</xdr:row>
      <xdr:rowOff>69215</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881225" y="8641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195425" y="102146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52705</xdr:rowOff>
    </xdr:from>
    <xdr:ext cx="313690" cy="257810"/>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5017750" y="999680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29845</xdr:rowOff>
    </xdr:from>
    <xdr:to>
      <xdr:col>85</xdr:col>
      <xdr:colOff>174625</xdr:colOff>
      <xdr:row>59</xdr:row>
      <xdr:rowOff>132080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919325" y="1014539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385800" y="102146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33655</xdr:rowOff>
    </xdr:from>
    <xdr:to>
      <xdr:col>81</xdr:col>
      <xdr:colOff>101600</xdr:colOff>
      <xdr:row>59</xdr:row>
      <xdr:rowOff>135255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144625"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57</xdr:row>
      <xdr:rowOff>151765</xdr:rowOff>
    </xdr:from>
    <xdr:ext cx="31369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05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59</xdr:row>
      <xdr:rowOff>99060</xdr:rowOff>
    </xdr:from>
    <xdr:to>
      <xdr:col>76</xdr:col>
      <xdr:colOff>114300</xdr:colOff>
      <xdr:row>59</xdr:row>
      <xdr:rowOff>99060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573000" y="10214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35560</xdr:rowOff>
    </xdr:from>
    <xdr:to>
      <xdr:col>76</xdr:col>
      <xdr:colOff>165100</xdr:colOff>
      <xdr:row>59</xdr:row>
      <xdr:rowOff>137160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3350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57</xdr:row>
      <xdr:rowOff>153670</xdr:rowOff>
    </xdr:from>
    <xdr:ext cx="31369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244830"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174625</xdr:colOff>
      <xdr:row>59</xdr:row>
      <xdr:rowOff>99060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1750675" y="102146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525375" y="101638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8285"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51715"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1699875"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828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64209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174625</xdr:colOff>
      <xdr:row>59</xdr:row>
      <xdr:rowOff>149860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919325" y="101638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59</xdr:row>
      <xdr:rowOff>8255</xdr:rowOff>
    </xdr:from>
    <xdr:ext cx="249555" cy="257810"/>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5017750" y="10123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144625"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828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086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3350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59</xdr:row>
      <xdr:rowOff>140970</xdr:rowOff>
    </xdr:from>
    <xdr:ext cx="249555"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2715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525375" y="10163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166370</xdr:rowOff>
    </xdr:from>
    <xdr:ext cx="248285" cy="25781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51715" y="993902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1699875"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166370</xdr:rowOff>
    </xdr:from>
    <xdr:ext cx="248285" cy="25781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642090" y="993902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415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37602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174625</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920"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181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174625</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5630"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86612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174625</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5630" cy="25781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866120"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174625</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563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86612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174625</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563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86612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0791825"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42545</xdr:rowOff>
    </xdr:from>
    <xdr:to>
      <xdr:col>85</xdr:col>
      <xdr:colOff>126365</xdr:colOff>
      <xdr:row>78</xdr:row>
      <xdr:rowOff>160020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968220"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163830</xdr:rowOff>
    </xdr:from>
    <xdr:ext cx="534670" cy="259080"/>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501775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160020</xdr:rowOff>
    </xdr:from>
    <xdr:to>
      <xdr:col>86</xdr:col>
      <xdr:colOff>25400</xdr:colOff>
      <xdr:row>78</xdr:row>
      <xdr:rowOff>160020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881225" y="13533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160655</xdr:rowOff>
    </xdr:from>
    <xdr:ext cx="598805"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501775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42545</xdr:rowOff>
    </xdr:from>
    <xdr:to>
      <xdr:col>86</xdr:col>
      <xdr:colOff>25400</xdr:colOff>
      <xdr:row>71</xdr:row>
      <xdr:rowOff>42545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881225" y="12215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114300</xdr:rowOff>
    </xdr:from>
    <xdr:to>
      <xdr:col>85</xdr:col>
      <xdr:colOff>127000</xdr:colOff>
      <xdr:row>76</xdr:row>
      <xdr:rowOff>144780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195425" y="13144500"/>
          <a:ext cx="774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146050</xdr:rowOff>
    </xdr:from>
    <xdr:ext cx="598805" cy="25781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5017750" y="131762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167640</xdr:rowOff>
    </xdr:from>
    <xdr:to>
      <xdr:col>85</xdr:col>
      <xdr:colOff>174625</xdr:colOff>
      <xdr:row>77</xdr:row>
      <xdr:rowOff>97790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919325" y="131978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144780</xdr:rowOff>
    </xdr:from>
    <xdr:to>
      <xdr:col>81</xdr:col>
      <xdr:colOff>50800</xdr:colOff>
      <xdr:row>76</xdr:row>
      <xdr:rowOff>168910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385800" y="1317498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7620</xdr:rowOff>
    </xdr:from>
    <xdr:to>
      <xdr:col>81</xdr:col>
      <xdr:colOff>101600</xdr:colOff>
      <xdr:row>77</xdr:row>
      <xdr:rowOff>109220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144625"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100330</xdr:rowOff>
    </xdr:from>
    <xdr:ext cx="598805" cy="25781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927455" y="133019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76</xdr:row>
      <xdr:rowOff>168910</xdr:rowOff>
    </xdr:from>
    <xdr:to>
      <xdr:col>76</xdr:col>
      <xdr:colOff>114300</xdr:colOff>
      <xdr:row>77</xdr:row>
      <xdr:rowOff>16510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573000" y="1319911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10795</xdr:rowOff>
    </xdr:from>
    <xdr:to>
      <xdr:col>76</xdr:col>
      <xdr:colOff>165100</xdr:colOff>
      <xdr:row>77</xdr:row>
      <xdr:rowOff>112395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3350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103505</xdr:rowOff>
    </xdr:from>
    <xdr:ext cx="59880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101955" y="13305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16510</xdr:rowOff>
    </xdr:from>
    <xdr:to>
      <xdr:col>71</xdr:col>
      <xdr:colOff>174625</xdr:colOff>
      <xdr:row>77</xdr:row>
      <xdr:rowOff>47625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1750675" y="1321816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36830</xdr:rowOff>
    </xdr:from>
    <xdr:to>
      <xdr:col>72</xdr:col>
      <xdr:colOff>38100</xdr:colOff>
      <xdr:row>77</xdr:row>
      <xdr:rowOff>138430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525375" y="13238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129540</xdr:rowOff>
    </xdr:from>
    <xdr:ext cx="59880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292330" y="13331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50800</xdr:rowOff>
    </xdr:from>
    <xdr:to>
      <xdr:col>67</xdr:col>
      <xdr:colOff>101600</xdr:colOff>
      <xdr:row>77</xdr:row>
      <xdr:rowOff>152400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1699875"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143510</xdr:rowOff>
    </xdr:from>
    <xdr:ext cx="598805" cy="25781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482705" y="133451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63500</xdr:rowOff>
    </xdr:from>
    <xdr:to>
      <xdr:col>85</xdr:col>
      <xdr:colOff>174625</xdr:colOff>
      <xdr:row>76</xdr:row>
      <xdr:rowOff>165100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919325" y="130937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75</xdr:row>
      <xdr:rowOff>86360</xdr:rowOff>
    </xdr:from>
    <xdr:ext cx="598805" cy="25781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5017750" y="12945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233,354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93980</xdr:rowOff>
    </xdr:from>
    <xdr:to>
      <xdr:col>81</xdr:col>
      <xdr:colOff>101600</xdr:colOff>
      <xdr:row>77</xdr:row>
      <xdr:rowOff>24130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144625"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40640</xdr:rowOff>
    </xdr:from>
    <xdr:ext cx="598805" cy="25781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927455" y="128993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118110</xdr:rowOff>
    </xdr:from>
    <xdr:to>
      <xdr:col>76</xdr:col>
      <xdr:colOff>165100</xdr:colOff>
      <xdr:row>77</xdr:row>
      <xdr:rowOff>48260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335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64770</xdr:rowOff>
    </xdr:from>
    <xdr:ext cx="598805" cy="25781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101955" y="129235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137160</xdr:rowOff>
    </xdr:from>
    <xdr:to>
      <xdr:col>72</xdr:col>
      <xdr:colOff>38100</xdr:colOff>
      <xdr:row>77</xdr:row>
      <xdr:rowOff>67310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525375" y="131673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83820</xdr:rowOff>
    </xdr:from>
    <xdr:ext cx="598805"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292330" y="12942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168275</xdr:rowOff>
    </xdr:from>
    <xdr:to>
      <xdr:col>67</xdr:col>
      <xdr:colOff>101600</xdr:colOff>
      <xdr:row>77</xdr:row>
      <xdr:rowOff>98425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1699875"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114935</xdr:rowOff>
    </xdr:from>
    <xdr:ext cx="59880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482705" y="12973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415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37602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920" cy="25781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181080" y="16799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781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866120" y="16342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4530" cy="25781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791825"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174625</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4530" cy="25781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791825"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791825"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132715</xdr:rowOff>
    </xdr:from>
    <xdr:to>
      <xdr:col>85</xdr:col>
      <xdr:colOff>126365</xdr:colOff>
      <xdr:row>98</xdr:row>
      <xdr:rowOff>139700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968220"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143510</xdr:rowOff>
    </xdr:from>
    <xdr:ext cx="313690" cy="25781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5017750" y="169456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881225" y="16941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79375</xdr:rowOff>
    </xdr:from>
    <xdr:ext cx="690245" cy="2584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501775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132715</xdr:rowOff>
    </xdr:from>
    <xdr:to>
      <xdr:col>86</xdr:col>
      <xdr:colOff>25400</xdr:colOff>
      <xdr:row>90</xdr:row>
      <xdr:rowOff>132715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881225" y="155632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101600</xdr:rowOff>
    </xdr:from>
    <xdr:to>
      <xdr:col>85</xdr:col>
      <xdr:colOff>127000</xdr:colOff>
      <xdr:row>98</xdr:row>
      <xdr:rowOff>102870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195425" y="16903700"/>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2540</xdr:rowOff>
    </xdr:from>
    <xdr:ext cx="598805" cy="25908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501775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151130</xdr:rowOff>
    </xdr:from>
    <xdr:to>
      <xdr:col>85</xdr:col>
      <xdr:colOff>174625</xdr:colOff>
      <xdr:row>98</xdr:row>
      <xdr:rowOff>81280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919325" y="167817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75565</xdr:rowOff>
    </xdr:from>
    <xdr:to>
      <xdr:col>81</xdr:col>
      <xdr:colOff>50800</xdr:colOff>
      <xdr:row>98</xdr:row>
      <xdr:rowOff>102870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385800" y="16877665"/>
          <a:ext cx="8096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158115</xdr:rowOff>
    </xdr:from>
    <xdr:to>
      <xdr:col>81</xdr:col>
      <xdr:colOff>101600</xdr:colOff>
      <xdr:row>98</xdr:row>
      <xdr:rowOff>88265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144625"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104775</xdr:rowOff>
    </xdr:from>
    <xdr:ext cx="59880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927455" y="1656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21590</xdr:rowOff>
    </xdr:from>
    <xdr:to>
      <xdr:col>76</xdr:col>
      <xdr:colOff>114300</xdr:colOff>
      <xdr:row>98</xdr:row>
      <xdr:rowOff>75565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573000" y="16823690"/>
          <a:ext cx="8128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151765</xdr:rowOff>
    </xdr:from>
    <xdr:to>
      <xdr:col>76</xdr:col>
      <xdr:colOff>165100</xdr:colOff>
      <xdr:row>98</xdr:row>
      <xdr:rowOff>81915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3350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98425</xdr:rowOff>
    </xdr:from>
    <xdr:ext cx="598805" cy="25781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101955" y="165576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21590</xdr:rowOff>
    </xdr:from>
    <xdr:to>
      <xdr:col>71</xdr:col>
      <xdr:colOff>174625</xdr:colOff>
      <xdr:row>98</xdr:row>
      <xdr:rowOff>99060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1750675" y="16823690"/>
          <a:ext cx="8223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138430</xdr:rowOff>
    </xdr:from>
    <xdr:to>
      <xdr:col>72</xdr:col>
      <xdr:colOff>38100</xdr:colOff>
      <xdr:row>98</xdr:row>
      <xdr:rowOff>68580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525375" y="16769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85090</xdr:rowOff>
    </xdr:from>
    <xdr:ext cx="59880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292330" y="1654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15240</xdr:rowOff>
    </xdr:from>
    <xdr:to>
      <xdr:col>67</xdr:col>
      <xdr:colOff>101600</xdr:colOff>
      <xdr:row>98</xdr:row>
      <xdr:rowOff>116840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1699875"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133350</xdr:rowOff>
    </xdr:from>
    <xdr:ext cx="533400" cy="25781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515090" y="16592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50800</xdr:rowOff>
    </xdr:from>
    <xdr:to>
      <xdr:col>85</xdr:col>
      <xdr:colOff>174625</xdr:colOff>
      <xdr:row>98</xdr:row>
      <xdr:rowOff>152400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919325" y="168529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137160</xdr:rowOff>
    </xdr:from>
    <xdr:ext cx="534670" cy="259080"/>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501775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52070</xdr:rowOff>
    </xdr:from>
    <xdr:to>
      <xdr:col>81</xdr:col>
      <xdr:colOff>101600</xdr:colOff>
      <xdr:row>98</xdr:row>
      <xdr:rowOff>153670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144625"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144780</xdr:rowOff>
    </xdr:from>
    <xdr:ext cx="533400" cy="25781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959840" y="16946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24765</xdr:rowOff>
    </xdr:from>
    <xdr:to>
      <xdr:col>76</xdr:col>
      <xdr:colOff>165100</xdr:colOff>
      <xdr:row>98</xdr:row>
      <xdr:rowOff>126365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3350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117475</xdr:rowOff>
    </xdr:from>
    <xdr:ext cx="53340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134340" y="16919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142240</xdr:rowOff>
    </xdr:from>
    <xdr:to>
      <xdr:col>72</xdr:col>
      <xdr:colOff>38100</xdr:colOff>
      <xdr:row>98</xdr:row>
      <xdr:rowOff>72390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525375" y="167728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63500</xdr:rowOff>
    </xdr:from>
    <xdr:ext cx="598805" cy="25781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292330" y="168656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48260</xdr:rowOff>
    </xdr:from>
    <xdr:to>
      <xdr:col>67</xdr:col>
      <xdr:colOff>101600</xdr:colOff>
      <xdr:row>98</xdr:row>
      <xdr:rowOff>149860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1699875"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140970</xdr:rowOff>
    </xdr:from>
    <xdr:ext cx="53340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1515090" y="16943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415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7417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7640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920"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54683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7640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0225" cy="25781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280130" y="6316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7640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022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6280130" y="5989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7640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0225" cy="25781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6280130" y="5664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7640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0225" cy="2584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6280130" y="5337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7640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38100</xdr:rowOff>
    </xdr:from>
    <xdr:ext cx="59563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623187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5630" cy="25781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623187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55245</xdr:rowOff>
    </xdr:from>
    <xdr:to>
      <xdr:col>116</xdr:col>
      <xdr:colOff>62865</xdr:colOff>
      <xdr:row>39</xdr:row>
      <xdr:rowOff>99060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3180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03708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24697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1905</xdr:rowOff>
    </xdr:from>
    <xdr:ext cx="534670" cy="259080"/>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03708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55245</xdr:rowOff>
    </xdr:from>
    <xdr:to>
      <xdr:col>116</xdr:col>
      <xdr:colOff>152400</xdr:colOff>
      <xdr:row>31</xdr:row>
      <xdr:rowOff>55245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246975" y="5370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34</xdr:row>
      <xdr:rowOff>159385</xdr:rowOff>
    </xdr:from>
    <xdr:to>
      <xdr:col>116</xdr:col>
      <xdr:colOff>63500</xdr:colOff>
      <xdr:row>39</xdr:row>
      <xdr:rowOff>99060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58000" y="5988685"/>
          <a:ext cx="762000" cy="796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67945</xdr:rowOff>
    </xdr:from>
    <xdr:ext cx="469900" cy="2584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0370800" y="6583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89535</xdr:rowOff>
    </xdr:from>
    <xdr:to>
      <xdr:col>116</xdr:col>
      <xdr:colOff>114300</xdr:colOff>
      <xdr:row>39</xdr:row>
      <xdr:rowOff>19685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2692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174625</xdr:colOff>
      <xdr:row>39</xdr:row>
      <xdr:rowOff>99060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735675" y="67856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160655</xdr:rowOff>
    </xdr:from>
    <xdr:to>
      <xdr:col>112</xdr:col>
      <xdr:colOff>38100</xdr:colOff>
      <xdr:row>39</xdr:row>
      <xdr:rowOff>90805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510375" y="6675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107315</xdr:rowOff>
    </xdr:from>
    <xdr:ext cx="46863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42100" y="6450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7926050" y="67856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3175</xdr:rowOff>
    </xdr:from>
    <xdr:to>
      <xdr:col>107</xdr:col>
      <xdr:colOff>101600</xdr:colOff>
      <xdr:row>39</xdr:row>
      <xdr:rowOff>104775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84875"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121285</xdr:rowOff>
    </xdr:from>
    <xdr:ext cx="468630" cy="25781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16600" y="6464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99060</xdr:rowOff>
    </xdr:from>
    <xdr:to>
      <xdr:col>102</xdr:col>
      <xdr:colOff>114300</xdr:colOff>
      <xdr:row>39</xdr:row>
      <xdr:rowOff>99060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7113250" y="6785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6985</xdr:rowOff>
    </xdr:from>
    <xdr:to>
      <xdr:col>102</xdr:col>
      <xdr:colOff>165100</xdr:colOff>
      <xdr:row>39</xdr:row>
      <xdr:rowOff>109220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787525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125095</xdr:rowOff>
    </xdr:from>
    <xdr:ext cx="468630" cy="2584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06975" y="64687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7620</xdr:rowOff>
    </xdr:from>
    <xdr:to>
      <xdr:col>98</xdr:col>
      <xdr:colOff>38100</xdr:colOff>
      <xdr:row>39</xdr:row>
      <xdr:rowOff>109220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7065625" y="6694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125730</xdr:rowOff>
    </xdr:from>
    <xdr:ext cx="46863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897350" y="6469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109220</xdr:rowOff>
    </xdr:from>
    <xdr:to>
      <xdr:col>116</xdr:col>
      <xdr:colOff>114300</xdr:colOff>
      <xdr:row>35</xdr:row>
      <xdr:rowOff>38735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26920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132080</xdr:rowOff>
    </xdr:from>
    <xdr:ext cx="534670" cy="257810"/>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0370800" y="57899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51037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28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36715"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84875"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28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62709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787525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140970</xdr:rowOff>
    </xdr:from>
    <xdr:ext cx="249555"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1175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706562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285"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991965"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415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67417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920"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654683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7640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022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6280130"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0225" cy="25781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6280130" y="9255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7640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022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280130" y="887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7640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563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62318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5630" cy="25781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623187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40640</xdr:rowOff>
    </xdr:from>
    <xdr:to>
      <xdr:col>116</xdr:col>
      <xdr:colOff>62865</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3180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03708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246975" y="10160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158750</xdr:rowOff>
    </xdr:from>
    <xdr:ext cx="598805" cy="259080"/>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03708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40640</xdr:rowOff>
    </xdr:from>
    <xdr:to>
      <xdr:col>116</xdr:col>
      <xdr:colOff>152400</xdr:colOff>
      <xdr:row>51</xdr:row>
      <xdr:rowOff>40640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246975" y="8784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34925</xdr:rowOff>
    </xdr:from>
    <xdr:to>
      <xdr:col>116</xdr:col>
      <xdr:colOff>63500</xdr:colOff>
      <xdr:row>59</xdr:row>
      <xdr:rowOff>42545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58000" y="10150475"/>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76200</xdr:rowOff>
    </xdr:from>
    <xdr:ext cx="469900" cy="257810"/>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0370800" y="98488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53340</xdr:rowOff>
    </xdr:from>
    <xdr:to>
      <xdr:col>116</xdr:col>
      <xdr:colOff>114300</xdr:colOff>
      <xdr:row>58</xdr:row>
      <xdr:rowOff>154940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2692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34925</xdr:rowOff>
    </xdr:from>
    <xdr:to>
      <xdr:col>111</xdr:col>
      <xdr:colOff>174625</xdr:colOff>
      <xdr:row>59</xdr:row>
      <xdr:rowOff>34925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735675" y="101504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67310</xdr:rowOff>
    </xdr:from>
    <xdr:to>
      <xdr:col>112</xdr:col>
      <xdr:colOff>38100</xdr:colOff>
      <xdr:row>58</xdr:row>
      <xdr:rowOff>168910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510375" y="100114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13970</xdr:rowOff>
    </xdr:from>
    <xdr:ext cx="468630"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42100" y="9786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26035</xdr:rowOff>
    </xdr:from>
    <xdr:to>
      <xdr:col>107</xdr:col>
      <xdr:colOff>50800</xdr:colOff>
      <xdr:row>59</xdr:row>
      <xdr:rowOff>34925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7926050" y="1014158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84875"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10160</xdr:rowOff>
    </xdr:from>
    <xdr:ext cx="46863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16600" y="9782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59</xdr:row>
      <xdr:rowOff>26035</xdr:rowOff>
    </xdr:from>
    <xdr:to>
      <xdr:col>102</xdr:col>
      <xdr:colOff>114300</xdr:colOff>
      <xdr:row>59</xdr:row>
      <xdr:rowOff>34290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7113250" y="1014158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64135</xdr:rowOff>
    </xdr:from>
    <xdr:to>
      <xdr:col>102</xdr:col>
      <xdr:colOff>165100</xdr:colOff>
      <xdr:row>58</xdr:row>
      <xdr:rowOff>166370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787525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10795</xdr:rowOff>
    </xdr:from>
    <xdr:ext cx="468630" cy="2584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06975" y="97834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61595</xdr:rowOff>
    </xdr:from>
    <xdr:to>
      <xdr:col>98</xdr:col>
      <xdr:colOff>38100</xdr:colOff>
      <xdr:row>58</xdr:row>
      <xdr:rowOff>163195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7065625" y="100056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8255</xdr:rowOff>
    </xdr:from>
    <xdr:ext cx="468630" cy="25781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897350" y="9780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163195</xdr:rowOff>
    </xdr:from>
    <xdr:to>
      <xdr:col>116</xdr:col>
      <xdr:colOff>114300</xdr:colOff>
      <xdr:row>59</xdr:row>
      <xdr:rowOff>93345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2692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78105</xdr:rowOff>
    </xdr:from>
    <xdr:ext cx="378460" cy="257810"/>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0370800" y="100222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155575</xdr:rowOff>
    </xdr:from>
    <xdr:to>
      <xdr:col>112</xdr:col>
      <xdr:colOff>38100</xdr:colOff>
      <xdr:row>59</xdr:row>
      <xdr:rowOff>86360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510375" y="100996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59</xdr:row>
      <xdr:rowOff>76835</xdr:rowOff>
    </xdr:from>
    <xdr:ext cx="378460" cy="25781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3375" y="101923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155575</xdr:rowOff>
    </xdr:from>
    <xdr:to>
      <xdr:col>107</xdr:col>
      <xdr:colOff>101600</xdr:colOff>
      <xdr:row>59</xdr:row>
      <xdr:rowOff>86360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84875"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76835</xdr:rowOff>
    </xdr:from>
    <xdr:ext cx="377190" cy="25781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62320" y="1019238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146685</xdr:rowOff>
    </xdr:from>
    <xdr:to>
      <xdr:col>102</xdr:col>
      <xdr:colOff>165100</xdr:colOff>
      <xdr:row>59</xdr:row>
      <xdr:rowOff>76835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787525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67945</xdr:rowOff>
    </xdr:from>
    <xdr:ext cx="468630" cy="2584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06975" y="101834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154940</xdr:rowOff>
    </xdr:from>
    <xdr:to>
      <xdr:col>98</xdr:col>
      <xdr:colOff>38100</xdr:colOff>
      <xdr:row>59</xdr:row>
      <xdr:rowOff>85090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7065625" y="10099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59</xdr:row>
      <xdr:rowOff>76200</xdr:rowOff>
    </xdr:from>
    <xdr:ext cx="378460" cy="25781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938625" y="101917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415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74177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7640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168910</xdr:rowOff>
    </xdr:from>
    <xdr:ext cx="248920" cy="25781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6546830" y="13370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7640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54610</xdr:rowOff>
    </xdr:from>
    <xdr:ext cx="595630" cy="25781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6231870" y="12913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7640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111760</xdr:rowOff>
    </xdr:from>
    <xdr:ext cx="595630" cy="25781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6231870" y="124561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7640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168910</xdr:rowOff>
    </xdr:from>
    <xdr:ext cx="595630" cy="25781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6231870" y="1199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5630" cy="25781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62318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143510</xdr:rowOff>
    </xdr:from>
    <xdr:to>
      <xdr:col>116</xdr:col>
      <xdr:colOff>62865</xdr:colOff>
      <xdr:row>78</xdr:row>
      <xdr:rowOff>35560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3180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39370</xdr:rowOff>
    </xdr:from>
    <xdr:ext cx="534670" cy="259080"/>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03708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35560</xdr:rowOff>
    </xdr:from>
    <xdr:to>
      <xdr:col>116</xdr:col>
      <xdr:colOff>152400</xdr:colOff>
      <xdr:row>78</xdr:row>
      <xdr:rowOff>35560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246975" y="13408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89535</xdr:rowOff>
    </xdr:from>
    <xdr:ext cx="598805" cy="257810"/>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0370800" y="11919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143510</xdr:rowOff>
    </xdr:from>
    <xdr:to>
      <xdr:col>116</xdr:col>
      <xdr:colOff>152400</xdr:colOff>
      <xdr:row>70</xdr:row>
      <xdr:rowOff>143510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246975" y="12145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74</xdr:row>
      <xdr:rowOff>82550</xdr:rowOff>
    </xdr:from>
    <xdr:to>
      <xdr:col>116</xdr:col>
      <xdr:colOff>63500</xdr:colOff>
      <xdr:row>75</xdr:row>
      <xdr:rowOff>120650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58000" y="12769850"/>
          <a:ext cx="762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23495</xdr:rowOff>
    </xdr:from>
    <xdr:ext cx="534670" cy="259080"/>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0370800" y="13053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45085</xdr:rowOff>
    </xdr:from>
    <xdr:to>
      <xdr:col>116</xdr:col>
      <xdr:colOff>114300</xdr:colOff>
      <xdr:row>76</xdr:row>
      <xdr:rowOff>146685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2692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36830</xdr:rowOff>
    </xdr:from>
    <xdr:to>
      <xdr:col>111</xdr:col>
      <xdr:colOff>174625</xdr:colOff>
      <xdr:row>74</xdr:row>
      <xdr:rowOff>82550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735675" y="12724130"/>
          <a:ext cx="8223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88900</xdr:rowOff>
    </xdr:from>
    <xdr:to>
      <xdr:col>112</xdr:col>
      <xdr:colOff>38100</xdr:colOff>
      <xdr:row>76</xdr:row>
      <xdr:rowOff>19050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510375" y="12947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76</xdr:row>
      <xdr:rowOff>10160</xdr:rowOff>
    </xdr:from>
    <xdr:ext cx="598805"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7330" y="13040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36830</xdr:rowOff>
    </xdr:from>
    <xdr:to>
      <xdr:col>107</xdr:col>
      <xdr:colOff>50800</xdr:colOff>
      <xdr:row>74</xdr:row>
      <xdr:rowOff>113665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7926050" y="12724130"/>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66675</xdr:rowOff>
    </xdr:from>
    <xdr:to>
      <xdr:col>107</xdr:col>
      <xdr:colOff>101600</xdr:colOff>
      <xdr:row>75</xdr:row>
      <xdr:rowOff>168275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84875"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159385</xdr:rowOff>
    </xdr:from>
    <xdr:ext cx="598805" cy="2584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7705" y="13018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74</xdr:row>
      <xdr:rowOff>113665</xdr:rowOff>
    </xdr:from>
    <xdr:to>
      <xdr:col>102</xdr:col>
      <xdr:colOff>114300</xdr:colOff>
      <xdr:row>74</xdr:row>
      <xdr:rowOff>144780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7113250" y="1280096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91440</xdr:rowOff>
    </xdr:from>
    <xdr:to>
      <xdr:col>102</xdr:col>
      <xdr:colOff>165100</xdr:colOff>
      <xdr:row>76</xdr:row>
      <xdr:rowOff>21590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787525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76</xdr:row>
      <xdr:rowOff>12700</xdr:rowOff>
    </xdr:from>
    <xdr:ext cx="59880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642205" y="1304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89535</xdr:rowOff>
    </xdr:from>
    <xdr:to>
      <xdr:col>98</xdr:col>
      <xdr:colOff>38100</xdr:colOff>
      <xdr:row>76</xdr:row>
      <xdr:rowOff>19685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7065625" y="129482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76</xdr:row>
      <xdr:rowOff>10795</xdr:rowOff>
    </xdr:from>
    <xdr:ext cx="598805"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832580" y="13040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69215</xdr:rowOff>
    </xdr:from>
    <xdr:to>
      <xdr:col>116</xdr:col>
      <xdr:colOff>114300</xdr:colOff>
      <xdr:row>75</xdr:row>
      <xdr:rowOff>170815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2692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92075</xdr:rowOff>
    </xdr:from>
    <xdr:ext cx="598805" cy="259080"/>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0370800" y="12779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31750</xdr:rowOff>
    </xdr:from>
    <xdr:to>
      <xdr:col>112</xdr:col>
      <xdr:colOff>38100</xdr:colOff>
      <xdr:row>74</xdr:row>
      <xdr:rowOff>133350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510375" y="12719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72</xdr:row>
      <xdr:rowOff>149860</xdr:rowOff>
    </xdr:from>
    <xdr:ext cx="598805"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7330" y="12494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157480</xdr:rowOff>
    </xdr:from>
    <xdr:to>
      <xdr:col>107</xdr:col>
      <xdr:colOff>101600</xdr:colOff>
      <xdr:row>74</xdr:row>
      <xdr:rowOff>87630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84875" y="126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72</xdr:row>
      <xdr:rowOff>104140</xdr:rowOff>
    </xdr:from>
    <xdr:ext cx="598805"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7705" y="12448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172,503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63500</xdr:rowOff>
    </xdr:from>
    <xdr:to>
      <xdr:col>102</xdr:col>
      <xdr:colOff>165100</xdr:colOff>
      <xdr:row>74</xdr:row>
      <xdr:rowOff>164465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7875250" y="12750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9525</xdr:rowOff>
    </xdr:from>
    <xdr:ext cx="598805" cy="25781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642205" y="125253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155,703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93980</xdr:rowOff>
    </xdr:from>
    <xdr:to>
      <xdr:col>98</xdr:col>
      <xdr:colOff>38100</xdr:colOff>
      <xdr:row>75</xdr:row>
      <xdr:rowOff>24130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7065625" y="12781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40640</xdr:rowOff>
    </xdr:from>
    <xdr:ext cx="598805" cy="25781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832580" y="125564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415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74177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546830" y="16113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920" cy="25781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6546830" y="14970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36715"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62709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8117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991965"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36715"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62709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78117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6991965"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住民一人あたりのコストについて類似団体との乖離が特に大きいものは、投資及び出資金、維持補修費、繰出金となっております。投資及び出資金では、令和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いて下水道事業、簡易水道事業が公営企業会計に移行し出資金として計上したことにより大きく乖離しております。維持補修費では、本町におきまして公共施設の長寿命化等が進んでおらず、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40,743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少なくなっております。公共施設等総合管理計画や個別施設計画に基づき、適切なマネジメントを行っていく必要があります。繰出金につきまして、国保会計では本町の特徴として住民一人あたりの医療費が高くなっていることもあり繰出金もコストが高くなっております。また、介護保険事業においても、介護サービス料が高知県内の団体と比較しても高くなっており、繰出金の増加につながっております。一方で下水道、簡易水道事業が公営企業会計に移行したことにより繰出金としては減少しており類似団体平均に近づいております。繰出金抑制のため住民の健康関心への働きかけ及び生活に寄り添った健康指導に取り組むほか、適正な保険料の設定に取り組んでいき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2,059
2,044
74.02
3,307,001
3,203,890
63,059
1,928,088
4,093,423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29.9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42545</xdr:rowOff>
    </xdr:from>
    <xdr:to>
      <xdr:col>28</xdr:col>
      <xdr:colOff>114300</xdr:colOff>
      <xdr:row>39</xdr:row>
      <xdr:rowOff>42545</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71120</xdr:rowOff>
    </xdr:from>
    <xdr:ext cx="248920" cy="24955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4813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34290</xdr:rowOff>
    </xdr:from>
    <xdr:ext cx="530225" cy="24955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14630" y="5984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162560</xdr:rowOff>
    </xdr:from>
    <xdr:ext cx="530225" cy="24828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14630" y="5617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126365</xdr:rowOff>
    </xdr:from>
    <xdr:ext cx="530225" cy="24828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14630" y="5250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89535</xdr:rowOff>
    </xdr:from>
    <xdr:ext cx="530225" cy="24828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14630" y="4883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828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37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26670</xdr:rowOff>
    </xdr:from>
    <xdr:to>
      <xdr:col>24</xdr:col>
      <xdr:colOff>62865</xdr:colOff>
      <xdr:row>38</xdr:row>
      <xdr:rowOff>31750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252595" y="498602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35560</xdr:rowOff>
    </xdr:from>
    <xdr:ext cx="469900" cy="24955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305300" y="63157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31750</xdr:rowOff>
    </xdr:from>
    <xdr:to>
      <xdr:col>24</xdr:col>
      <xdr:colOff>152400</xdr:colOff>
      <xdr:row>38</xdr:row>
      <xdr:rowOff>31750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181475" y="6311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139700</xdr:rowOff>
    </xdr:from>
    <xdr:ext cx="534670" cy="24955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305300" y="47688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dr:col>23</xdr:col>
      <xdr:colOff>165100</xdr:colOff>
      <xdr:row>30</xdr:row>
      <xdr:rowOff>26670</xdr:rowOff>
    </xdr:from>
    <xdr:to>
      <xdr:col>24</xdr:col>
      <xdr:colOff>152400</xdr:colOff>
      <xdr:row>30</xdr:row>
      <xdr:rowOff>26670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181475" y="4986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118110</xdr:rowOff>
    </xdr:from>
    <xdr:to>
      <xdr:col>24</xdr:col>
      <xdr:colOff>63500</xdr:colOff>
      <xdr:row>36</xdr:row>
      <xdr:rowOff>159385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492500" y="6068060"/>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113030</xdr:rowOff>
    </xdr:from>
    <xdr:ext cx="534670" cy="24955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305300" y="606298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133985</xdr:rowOff>
    </xdr:from>
    <xdr:to>
      <xdr:col>24</xdr:col>
      <xdr:colOff>114300</xdr:colOff>
      <xdr:row>37</xdr:row>
      <xdr:rowOff>66675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203700" y="6083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159385</xdr:rowOff>
    </xdr:from>
    <xdr:to>
      <xdr:col>19</xdr:col>
      <xdr:colOff>174625</xdr:colOff>
      <xdr:row>37</xdr:row>
      <xdr:rowOff>24765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670175" y="6109335"/>
          <a:ext cx="8223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154305</xdr:rowOff>
    </xdr:from>
    <xdr:to>
      <xdr:col>20</xdr:col>
      <xdr:colOff>38100</xdr:colOff>
      <xdr:row>37</xdr:row>
      <xdr:rowOff>86995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444875" y="6104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78105</xdr:rowOff>
    </xdr:from>
    <xdr:ext cx="533400" cy="24955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244215" y="61931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24765</xdr:rowOff>
    </xdr:from>
    <xdr:to>
      <xdr:col>15</xdr:col>
      <xdr:colOff>50800</xdr:colOff>
      <xdr:row>37</xdr:row>
      <xdr:rowOff>41275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860550" y="613981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159385</xdr:rowOff>
    </xdr:from>
    <xdr:to>
      <xdr:col>15</xdr:col>
      <xdr:colOff>101600</xdr:colOff>
      <xdr:row>37</xdr:row>
      <xdr:rowOff>92075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619375" y="6109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83185</xdr:rowOff>
    </xdr:from>
    <xdr:ext cx="533400" cy="24828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434590" y="61982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41275</xdr:rowOff>
    </xdr:from>
    <xdr:to>
      <xdr:col>10</xdr:col>
      <xdr:colOff>114300</xdr:colOff>
      <xdr:row>37</xdr:row>
      <xdr:rowOff>44450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047750" y="615632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104775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809750" y="6121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96520</xdr:rowOff>
    </xdr:from>
    <xdr:ext cx="533400" cy="24828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609090" y="621157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8890</xdr:rowOff>
    </xdr:from>
    <xdr:to>
      <xdr:col>6</xdr:col>
      <xdr:colOff>38100</xdr:colOff>
      <xdr:row>37</xdr:row>
      <xdr:rowOff>106680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00125" y="6123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98425</xdr:rowOff>
    </xdr:from>
    <xdr:ext cx="533400" cy="24892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799465" y="621347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69215</xdr:rowOff>
    </xdr:from>
    <xdr:to>
      <xdr:col>24</xdr:col>
      <xdr:colOff>114300</xdr:colOff>
      <xdr:row>37</xdr:row>
      <xdr:rowOff>1905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203700" y="6019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91440</xdr:rowOff>
    </xdr:from>
    <xdr:ext cx="534670" cy="24828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305300" y="58762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109855</xdr:rowOff>
    </xdr:from>
    <xdr:to>
      <xdr:col>20</xdr:col>
      <xdr:colOff>38100</xdr:colOff>
      <xdr:row>37</xdr:row>
      <xdr:rowOff>42545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444875" y="60598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59055</xdr:rowOff>
    </xdr:from>
    <xdr:ext cx="533400" cy="24828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244215" y="58439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140335</xdr:rowOff>
    </xdr:from>
    <xdr:to>
      <xdr:col>15</xdr:col>
      <xdr:colOff>101600</xdr:colOff>
      <xdr:row>37</xdr:row>
      <xdr:rowOff>73025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619375" y="6090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89535</xdr:rowOff>
    </xdr:from>
    <xdr:ext cx="533400" cy="24828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434590" y="587438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158115</xdr:rowOff>
    </xdr:from>
    <xdr:to>
      <xdr:col>10</xdr:col>
      <xdr:colOff>165100</xdr:colOff>
      <xdr:row>37</xdr:row>
      <xdr:rowOff>90805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809750" y="610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106045</xdr:rowOff>
    </xdr:from>
    <xdr:ext cx="533400" cy="24955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609090" y="58908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160655</xdr:rowOff>
    </xdr:from>
    <xdr:to>
      <xdr:col>6</xdr:col>
      <xdr:colOff>38100</xdr:colOff>
      <xdr:row>37</xdr:row>
      <xdr:rowOff>93980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00125" y="61106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109220</xdr:rowOff>
    </xdr:from>
    <xdr:ext cx="533400" cy="248920"/>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799465" y="589407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134620</xdr:rowOff>
    </xdr:from>
    <xdr:to>
      <xdr:col>28</xdr:col>
      <xdr:colOff>114300</xdr:colOff>
      <xdr:row>58</xdr:row>
      <xdr:rowOff>134620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162560</xdr:rowOff>
    </xdr:from>
    <xdr:ext cx="248920" cy="24828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81330" y="9579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52705</xdr:rowOff>
    </xdr:from>
    <xdr:ext cx="684530" cy="24828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200" y="91395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79375</xdr:rowOff>
    </xdr:from>
    <xdr:to>
      <xdr:col>28</xdr:col>
      <xdr:colOff>114300</xdr:colOff>
      <xdr:row>53</xdr:row>
      <xdr:rowOff>79375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107315</xdr:rowOff>
    </xdr:from>
    <xdr:ext cx="684530" cy="24955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200" y="8698865"/>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134620</xdr:rowOff>
    </xdr:from>
    <xdr:to>
      <xdr:col>28</xdr:col>
      <xdr:colOff>114300</xdr:colOff>
      <xdr:row>50</xdr:row>
      <xdr:rowOff>134620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162560</xdr:rowOff>
    </xdr:from>
    <xdr:ext cx="684530" cy="24828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258810"/>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4530" cy="24828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15240</xdr:rowOff>
    </xdr:from>
    <xdr:to>
      <xdr:col>24</xdr:col>
      <xdr:colOff>62865</xdr:colOff>
      <xdr:row>58</xdr:row>
      <xdr:rowOff>60325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252595" y="8606790"/>
          <a:ext cx="1270" cy="1035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63500</xdr:rowOff>
    </xdr:from>
    <xdr:ext cx="598805" cy="24828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305300" y="96456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60325</xdr:rowOff>
    </xdr:from>
    <xdr:to>
      <xdr:col>24</xdr:col>
      <xdr:colOff>152400</xdr:colOff>
      <xdr:row>58</xdr:row>
      <xdr:rowOff>60325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181475" y="9642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128905</xdr:rowOff>
    </xdr:from>
    <xdr:ext cx="690245" cy="24828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305300" y="8390255"/>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dr:col>23</xdr:col>
      <xdr:colOff>165100</xdr:colOff>
      <xdr:row>52</xdr:row>
      <xdr:rowOff>15240</xdr:rowOff>
    </xdr:from>
    <xdr:to>
      <xdr:col>24</xdr:col>
      <xdr:colOff>152400</xdr:colOff>
      <xdr:row>52</xdr:row>
      <xdr:rowOff>15240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181475" y="8606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127635</xdr:rowOff>
    </xdr:from>
    <xdr:to>
      <xdr:col>24</xdr:col>
      <xdr:colOff>63500</xdr:colOff>
      <xdr:row>57</xdr:row>
      <xdr:rowOff>146685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492500" y="9544685"/>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99695</xdr:rowOff>
    </xdr:from>
    <xdr:ext cx="598805" cy="24955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305300" y="935164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77470</xdr:rowOff>
    </xdr:from>
    <xdr:to>
      <xdr:col>24</xdr:col>
      <xdr:colOff>114300</xdr:colOff>
      <xdr:row>58</xdr:row>
      <xdr:rowOff>10160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203700" y="9494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174625</xdr:colOff>
      <xdr:row>57</xdr:row>
      <xdr:rowOff>146685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670175" y="9542780"/>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92710</xdr:rowOff>
    </xdr:from>
    <xdr:to>
      <xdr:col>20</xdr:col>
      <xdr:colOff>38100</xdr:colOff>
      <xdr:row>58</xdr:row>
      <xdr:rowOff>25400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444875" y="9509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40640</xdr:rowOff>
    </xdr:from>
    <xdr:ext cx="598805" cy="24955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211830" y="92925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33655</xdr:rowOff>
    </xdr:from>
    <xdr:to>
      <xdr:col>15</xdr:col>
      <xdr:colOff>50800</xdr:colOff>
      <xdr:row>57</xdr:row>
      <xdr:rowOff>125730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1860550" y="9450705"/>
          <a:ext cx="80962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83185</xdr:rowOff>
    </xdr:from>
    <xdr:to>
      <xdr:col>15</xdr:col>
      <xdr:colOff>101600</xdr:colOff>
      <xdr:row>58</xdr:row>
      <xdr:rowOff>15875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619375" y="9500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6985</xdr:rowOff>
    </xdr:from>
    <xdr:ext cx="598805" cy="24955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402205" y="95891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33655</xdr:rowOff>
    </xdr:from>
    <xdr:to>
      <xdr:col>10</xdr:col>
      <xdr:colOff>114300</xdr:colOff>
      <xdr:row>57</xdr:row>
      <xdr:rowOff>66040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047750" y="945070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88265</xdr:rowOff>
    </xdr:from>
    <xdr:to>
      <xdr:col>10</xdr:col>
      <xdr:colOff>165100</xdr:colOff>
      <xdr:row>58</xdr:row>
      <xdr:rowOff>20955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809750" y="9505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12065</xdr:rowOff>
    </xdr:from>
    <xdr:ext cx="598805" cy="24955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576705" y="95942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65405</xdr:rowOff>
    </xdr:from>
    <xdr:to>
      <xdr:col>6</xdr:col>
      <xdr:colOff>38100</xdr:colOff>
      <xdr:row>57</xdr:row>
      <xdr:rowOff>163195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00125" y="9482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154940</xdr:rowOff>
    </xdr:from>
    <xdr:ext cx="598805" cy="24828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767080" y="95719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78740</xdr:rowOff>
    </xdr:from>
    <xdr:to>
      <xdr:col>24</xdr:col>
      <xdr:colOff>114300</xdr:colOff>
      <xdr:row>58</xdr:row>
      <xdr:rowOff>11430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203700" y="949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57150</xdr:rowOff>
    </xdr:from>
    <xdr:ext cx="598805" cy="24828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305300" y="947420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390,070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97790</xdr:rowOff>
    </xdr:from>
    <xdr:to>
      <xdr:col>20</xdr:col>
      <xdr:colOff>38100</xdr:colOff>
      <xdr:row>58</xdr:row>
      <xdr:rowOff>30480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444875" y="95148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22225</xdr:rowOff>
    </xdr:from>
    <xdr:ext cx="598805" cy="24828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211830" y="96043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347,348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76200</xdr:rowOff>
    </xdr:from>
    <xdr:to>
      <xdr:col>15</xdr:col>
      <xdr:colOff>101600</xdr:colOff>
      <xdr:row>58</xdr:row>
      <xdr:rowOff>8890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619375" y="9493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25400</xdr:rowOff>
    </xdr:from>
    <xdr:ext cx="598805" cy="24828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402205" y="92773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149860</xdr:rowOff>
    </xdr:from>
    <xdr:to>
      <xdr:col>10</xdr:col>
      <xdr:colOff>165100</xdr:colOff>
      <xdr:row>57</xdr:row>
      <xdr:rowOff>83185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809750" y="94018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98425</xdr:rowOff>
    </xdr:from>
    <xdr:ext cx="598805" cy="24892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576705" y="91852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603,678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17145</xdr:rowOff>
    </xdr:from>
    <xdr:to>
      <xdr:col>6</xdr:col>
      <xdr:colOff>38100</xdr:colOff>
      <xdr:row>57</xdr:row>
      <xdr:rowOff>114935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00125" y="94341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130810</xdr:rowOff>
    </xdr:from>
    <xdr:ext cx="598805" cy="24955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67080" y="92176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530,865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107315</xdr:rowOff>
    </xdr:from>
    <xdr:ext cx="248920" cy="24955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4813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95250</xdr:rowOff>
    </xdr:from>
    <xdr:to>
      <xdr:col>28</xdr:col>
      <xdr:colOff>114300</xdr:colOff>
      <xdr:row>79</xdr:row>
      <xdr:rowOff>95250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123825</xdr:rowOff>
    </xdr:from>
    <xdr:ext cx="595630" cy="24828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3007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110490</xdr:rowOff>
    </xdr:from>
    <xdr:to>
      <xdr:col>28</xdr:col>
      <xdr:colOff>114300</xdr:colOff>
      <xdr:row>77</xdr:row>
      <xdr:rowOff>110490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138430</xdr:rowOff>
    </xdr:from>
    <xdr:ext cx="595630" cy="24955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127000</xdr:rowOff>
    </xdr:from>
    <xdr:to>
      <xdr:col>28</xdr:col>
      <xdr:colOff>114300</xdr:colOff>
      <xdr:row>75</xdr:row>
      <xdr:rowOff>127000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154940</xdr:rowOff>
    </xdr:from>
    <xdr:ext cx="595630" cy="24828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378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142240</xdr:rowOff>
    </xdr:from>
    <xdr:to>
      <xdr:col>28</xdr:col>
      <xdr:colOff>114300</xdr:colOff>
      <xdr:row>73</xdr:row>
      <xdr:rowOff>142240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4955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158750</xdr:rowOff>
    </xdr:from>
    <xdr:to>
      <xdr:col>28</xdr:col>
      <xdr:colOff>114300</xdr:colOff>
      <xdr:row>71</xdr:row>
      <xdr:rowOff>158750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4765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1750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36830</xdr:rowOff>
    </xdr:from>
    <xdr:ext cx="595630" cy="24955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828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111760</xdr:rowOff>
    </xdr:from>
    <xdr:to>
      <xdr:col>24</xdr:col>
      <xdr:colOff>62865</xdr:colOff>
      <xdr:row>78</xdr:row>
      <xdr:rowOff>93345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252595" y="11510010"/>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96520</xdr:rowOff>
    </xdr:from>
    <xdr:ext cx="598805" cy="24828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305300" y="1298067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181475" y="12977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60960</xdr:rowOff>
    </xdr:from>
    <xdr:ext cx="598805" cy="24828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305300" y="112941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dr:col>23</xdr:col>
      <xdr:colOff>165100</xdr:colOff>
      <xdr:row>69</xdr:row>
      <xdr:rowOff>111760</xdr:rowOff>
    </xdr:from>
    <xdr:to>
      <xdr:col>24</xdr:col>
      <xdr:colOff>152400</xdr:colOff>
      <xdr:row>69</xdr:row>
      <xdr:rowOff>111760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81475" y="11510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75</xdr:row>
      <xdr:rowOff>93980</xdr:rowOff>
    </xdr:from>
    <xdr:to>
      <xdr:col>24</xdr:col>
      <xdr:colOff>63500</xdr:colOff>
      <xdr:row>75</xdr:row>
      <xdr:rowOff>133350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492500" y="1248283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101600</xdr:rowOff>
    </xdr:from>
    <xdr:ext cx="598805" cy="24955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305300" y="1249045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122555</xdr:rowOff>
    </xdr:from>
    <xdr:to>
      <xdr:col>24</xdr:col>
      <xdr:colOff>114300</xdr:colOff>
      <xdr:row>76</xdr:row>
      <xdr:rowOff>55245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203700" y="1251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133350</xdr:rowOff>
    </xdr:from>
    <xdr:to>
      <xdr:col>19</xdr:col>
      <xdr:colOff>174625</xdr:colOff>
      <xdr:row>75</xdr:row>
      <xdr:rowOff>139700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670175" y="12522200"/>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162560</xdr:rowOff>
    </xdr:from>
    <xdr:to>
      <xdr:col>20</xdr:col>
      <xdr:colOff>38100</xdr:colOff>
      <xdr:row>76</xdr:row>
      <xdr:rowOff>95250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444875" y="12551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86995</xdr:rowOff>
    </xdr:from>
    <xdr:ext cx="598805" cy="24828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211830" y="126409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139700</xdr:rowOff>
    </xdr:from>
    <xdr:to>
      <xdr:col>15</xdr:col>
      <xdr:colOff>50800</xdr:colOff>
      <xdr:row>75</xdr:row>
      <xdr:rowOff>151765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860550" y="12528550"/>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63500</xdr:rowOff>
    </xdr:from>
    <xdr:to>
      <xdr:col>15</xdr:col>
      <xdr:colOff>101600</xdr:colOff>
      <xdr:row>76</xdr:row>
      <xdr:rowOff>161290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619375" y="12617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153035</xdr:rowOff>
    </xdr:from>
    <xdr:ext cx="598805" cy="24828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402205" y="127069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75</xdr:row>
      <xdr:rowOff>151765</xdr:rowOff>
    </xdr:from>
    <xdr:to>
      <xdr:col>10</xdr:col>
      <xdr:colOff>114300</xdr:colOff>
      <xdr:row>76</xdr:row>
      <xdr:rowOff>75565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047750" y="12540615"/>
          <a:ext cx="8128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46990</xdr:rowOff>
    </xdr:from>
    <xdr:to>
      <xdr:col>10</xdr:col>
      <xdr:colOff>165100</xdr:colOff>
      <xdr:row>76</xdr:row>
      <xdr:rowOff>144780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809750" y="1260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136525</xdr:rowOff>
    </xdr:from>
    <xdr:ext cx="598805" cy="24955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576705" y="126904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116205</xdr:rowOff>
    </xdr:from>
    <xdr:to>
      <xdr:col>6</xdr:col>
      <xdr:colOff>38100</xdr:colOff>
      <xdr:row>77</xdr:row>
      <xdr:rowOff>48260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00125" y="1267015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39370</xdr:rowOff>
    </xdr:from>
    <xdr:ext cx="598805" cy="24955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767080" y="127584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45085</xdr:rowOff>
    </xdr:from>
    <xdr:to>
      <xdr:col>24</xdr:col>
      <xdr:colOff>114300</xdr:colOff>
      <xdr:row>75</xdr:row>
      <xdr:rowOff>142875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203700" y="12433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67310</xdr:rowOff>
    </xdr:from>
    <xdr:ext cx="598805" cy="24955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305300" y="122910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84455</xdr:rowOff>
    </xdr:from>
    <xdr:to>
      <xdr:col>20</xdr:col>
      <xdr:colOff>38100</xdr:colOff>
      <xdr:row>76</xdr:row>
      <xdr:rowOff>17145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444875" y="124733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33020</xdr:rowOff>
    </xdr:from>
    <xdr:ext cx="598805" cy="24955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211830" y="122567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91440</xdr:rowOff>
    </xdr:from>
    <xdr:to>
      <xdr:col>15</xdr:col>
      <xdr:colOff>101600</xdr:colOff>
      <xdr:row>76</xdr:row>
      <xdr:rowOff>24130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619375" y="12480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39370</xdr:rowOff>
    </xdr:from>
    <xdr:ext cx="598805" cy="24955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402205" y="122631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295,749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102870</xdr:rowOff>
    </xdr:from>
    <xdr:to>
      <xdr:col>10</xdr:col>
      <xdr:colOff>165100</xdr:colOff>
      <xdr:row>76</xdr:row>
      <xdr:rowOff>35560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809750" y="12491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51435</xdr:rowOff>
    </xdr:from>
    <xdr:ext cx="598805" cy="24828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576705" y="122751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291,979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27305</xdr:rowOff>
    </xdr:from>
    <xdr:to>
      <xdr:col>6</xdr:col>
      <xdr:colOff>38100</xdr:colOff>
      <xdr:row>76</xdr:row>
      <xdr:rowOff>125095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00125" y="12581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140335</xdr:rowOff>
    </xdr:from>
    <xdr:ext cx="598805" cy="24955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67080" y="123640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48133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892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52705</xdr:rowOff>
    </xdr:from>
    <xdr:ext cx="684530" cy="24828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200"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135255</xdr:rowOff>
    </xdr:from>
    <xdr:to>
      <xdr:col>24</xdr:col>
      <xdr:colOff>62865</xdr:colOff>
      <xdr:row>98</xdr:row>
      <xdr:rowOff>142240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252595" y="1483550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146050</xdr:rowOff>
    </xdr:from>
    <xdr:ext cx="534670" cy="25781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305300" y="163766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142240</xdr:rowOff>
    </xdr:from>
    <xdr:to>
      <xdr:col>24</xdr:col>
      <xdr:colOff>152400</xdr:colOff>
      <xdr:row>98</xdr:row>
      <xdr:rowOff>142240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81475" y="16372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83820</xdr:rowOff>
    </xdr:from>
    <xdr:ext cx="598805" cy="24828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305300" y="1461897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dr:col>23</xdr:col>
      <xdr:colOff>165100</xdr:colOff>
      <xdr:row>89</xdr:row>
      <xdr:rowOff>135255</xdr:rowOff>
    </xdr:from>
    <xdr:to>
      <xdr:col>24</xdr:col>
      <xdr:colOff>152400</xdr:colOff>
      <xdr:row>89</xdr:row>
      <xdr:rowOff>135255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81475" y="14835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97</xdr:row>
      <xdr:rowOff>151130</xdr:rowOff>
    </xdr:from>
    <xdr:to>
      <xdr:col>24</xdr:col>
      <xdr:colOff>63500</xdr:colOff>
      <xdr:row>97</xdr:row>
      <xdr:rowOff>160020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492500" y="1621028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78105</xdr:rowOff>
    </xdr:from>
    <xdr:ext cx="598805" cy="25781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305300" y="1596580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55245</xdr:rowOff>
    </xdr:from>
    <xdr:to>
      <xdr:col>24</xdr:col>
      <xdr:colOff>114300</xdr:colOff>
      <xdr:row>97</xdr:row>
      <xdr:rowOff>156845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203700" y="161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120650</xdr:rowOff>
    </xdr:from>
    <xdr:to>
      <xdr:col>19</xdr:col>
      <xdr:colOff>174625</xdr:colOff>
      <xdr:row>97</xdr:row>
      <xdr:rowOff>160020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670175" y="16179800"/>
          <a:ext cx="8223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444875" y="161137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1270</xdr:rowOff>
    </xdr:from>
    <xdr:ext cx="598805"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211830" y="15888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120650</xdr:rowOff>
    </xdr:from>
    <xdr:to>
      <xdr:col>15</xdr:col>
      <xdr:colOff>50800</xdr:colOff>
      <xdr:row>98</xdr:row>
      <xdr:rowOff>30480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60550" y="16179800"/>
          <a:ext cx="809625"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78740</xdr:rowOff>
    </xdr:from>
    <xdr:to>
      <xdr:col>15</xdr:col>
      <xdr:colOff>101600</xdr:colOff>
      <xdr:row>98</xdr:row>
      <xdr:rowOff>8890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619375" y="161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0</xdr:rowOff>
    </xdr:from>
    <xdr:ext cx="59880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402205" y="16230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30480</xdr:rowOff>
    </xdr:from>
    <xdr:to>
      <xdr:col>10</xdr:col>
      <xdr:colOff>114300</xdr:colOff>
      <xdr:row>98</xdr:row>
      <xdr:rowOff>77470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047750" y="16261080"/>
          <a:ext cx="812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86360</xdr:rowOff>
    </xdr:from>
    <xdr:to>
      <xdr:col>10</xdr:col>
      <xdr:colOff>165100</xdr:colOff>
      <xdr:row>98</xdr:row>
      <xdr:rowOff>16510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809750" y="161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33020</xdr:rowOff>
    </xdr:from>
    <xdr:ext cx="59880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576705" y="15920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94615</xdr:rowOff>
    </xdr:from>
    <xdr:to>
      <xdr:col>6</xdr:col>
      <xdr:colOff>38100</xdr:colOff>
      <xdr:row>98</xdr:row>
      <xdr:rowOff>24765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00125" y="161537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41275</xdr:rowOff>
    </xdr:from>
    <xdr:ext cx="598805" cy="25781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67080" y="159289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100330</xdr:rowOff>
    </xdr:from>
    <xdr:to>
      <xdr:col>24</xdr:col>
      <xdr:colOff>114300</xdr:colOff>
      <xdr:row>98</xdr:row>
      <xdr:rowOff>30480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2037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78740</xdr:rowOff>
    </xdr:from>
    <xdr:ext cx="598805"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305300" y="16137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123,935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109220</xdr:rowOff>
    </xdr:from>
    <xdr:to>
      <xdr:col>20</xdr:col>
      <xdr:colOff>38100</xdr:colOff>
      <xdr:row>98</xdr:row>
      <xdr:rowOff>39370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444875" y="16168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30480</xdr:rowOff>
    </xdr:from>
    <xdr:ext cx="598805" cy="25781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211830" y="162610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69850</xdr:rowOff>
    </xdr:from>
    <xdr:to>
      <xdr:col>15</xdr:col>
      <xdr:colOff>101600</xdr:colOff>
      <xdr:row>97</xdr:row>
      <xdr:rowOff>171450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619375" y="16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16510</xdr:rowOff>
    </xdr:from>
    <xdr:ext cx="59880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402205" y="15904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151130</xdr:rowOff>
    </xdr:from>
    <xdr:to>
      <xdr:col>10</xdr:col>
      <xdr:colOff>165100</xdr:colOff>
      <xdr:row>98</xdr:row>
      <xdr:rowOff>81280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809750" y="162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72390</xdr:rowOff>
    </xdr:from>
    <xdr:ext cx="53340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609090" y="16302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26670</xdr:rowOff>
    </xdr:from>
    <xdr:to>
      <xdr:col>6</xdr:col>
      <xdr:colOff>38100</xdr:colOff>
      <xdr:row>98</xdr:row>
      <xdr:rowOff>128270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00125" y="16257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119380</xdr:rowOff>
    </xdr:from>
    <xdr:ext cx="53340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99465" y="16349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6090" cy="24955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628640" y="59842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162560</xdr:rowOff>
    </xdr:from>
    <xdr:ext cx="466090" cy="24828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628640" y="561721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126365</xdr:rowOff>
    </xdr:from>
    <xdr:ext cx="466090" cy="24828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28640" y="52508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89535</xdr:rowOff>
    </xdr:from>
    <xdr:ext cx="530225" cy="24828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80380" y="4883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52705</xdr:rowOff>
    </xdr:from>
    <xdr:ext cx="530225" cy="24828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8038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29</xdr:row>
      <xdr:rowOff>116205</xdr:rowOff>
    </xdr:from>
    <xdr:to>
      <xdr:col>54</xdr:col>
      <xdr:colOff>174625</xdr:colOff>
      <xdr:row>39</xdr:row>
      <xdr:rowOff>42545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04375" y="4910455"/>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46355</xdr:rowOff>
    </xdr:from>
    <xdr:ext cx="249555" cy="24955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9655175"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42545</xdr:rowOff>
    </xdr:from>
    <xdr:to>
      <xdr:col>55</xdr:col>
      <xdr:colOff>88900</xdr:colOff>
      <xdr:row>39</xdr:row>
      <xdr:rowOff>42545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531350"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64770</xdr:rowOff>
    </xdr:from>
    <xdr:ext cx="534670" cy="24955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9655175" y="46939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dr:col>54</xdr:col>
      <xdr:colOff>101600</xdr:colOff>
      <xdr:row>29</xdr:row>
      <xdr:rowOff>116205</xdr:rowOff>
    </xdr:from>
    <xdr:to>
      <xdr:col>55</xdr:col>
      <xdr:colOff>88900</xdr:colOff>
      <xdr:row>29</xdr:row>
      <xdr:rowOff>116205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531350" y="4910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42545</xdr:rowOff>
    </xdr:from>
    <xdr:to>
      <xdr:col>55</xdr:col>
      <xdr:colOff>0</xdr:colOff>
      <xdr:row>39</xdr:row>
      <xdr:rowOff>42545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845550" y="648779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88265</xdr:rowOff>
    </xdr:from>
    <xdr:ext cx="378460" cy="24828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9655175" y="620331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66040</xdr:rowOff>
    </xdr:from>
    <xdr:to>
      <xdr:col>55</xdr:col>
      <xdr:colOff>50800</xdr:colOff>
      <xdr:row>38</xdr:row>
      <xdr:rowOff>163830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69450" y="63461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42545</xdr:rowOff>
    </xdr:from>
    <xdr:to>
      <xdr:col>50</xdr:col>
      <xdr:colOff>114300</xdr:colOff>
      <xdr:row>39</xdr:row>
      <xdr:rowOff>42545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03275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77470</xdr:rowOff>
    </xdr:from>
    <xdr:to>
      <xdr:col>50</xdr:col>
      <xdr:colOff>165100</xdr:colOff>
      <xdr:row>39</xdr:row>
      <xdr:rowOff>10160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79475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26670</xdr:rowOff>
    </xdr:from>
    <xdr:ext cx="377190" cy="24828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672195" y="6141720"/>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42545</xdr:rowOff>
    </xdr:from>
    <xdr:to>
      <xdr:col>45</xdr:col>
      <xdr:colOff>174625</xdr:colOff>
      <xdr:row>39</xdr:row>
      <xdr:rowOff>42545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210425" y="6487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79375</xdr:rowOff>
    </xdr:from>
    <xdr:to>
      <xdr:col>46</xdr:col>
      <xdr:colOff>38100</xdr:colOff>
      <xdr:row>39</xdr:row>
      <xdr:rowOff>12065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985125" y="63595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37</xdr:row>
      <xdr:rowOff>27940</xdr:rowOff>
    </xdr:from>
    <xdr:ext cx="378460" cy="24828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858125" y="614299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42545</xdr:rowOff>
    </xdr:from>
    <xdr:to>
      <xdr:col>41</xdr:col>
      <xdr:colOff>50800</xdr:colOff>
      <xdr:row>39</xdr:row>
      <xdr:rowOff>42545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40080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72390</xdr:rowOff>
    </xdr:from>
    <xdr:to>
      <xdr:col>41</xdr:col>
      <xdr:colOff>101600</xdr:colOff>
      <xdr:row>39</xdr:row>
      <xdr:rowOff>5715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159625" y="63525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21590</xdr:rowOff>
    </xdr:from>
    <xdr:ext cx="377190" cy="24765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037070" y="6136640"/>
          <a:ext cx="377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69850</xdr:rowOff>
    </xdr:from>
    <xdr:to>
      <xdr:col>36</xdr:col>
      <xdr:colOff>165100</xdr:colOff>
      <xdr:row>39</xdr:row>
      <xdr:rowOff>2540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3500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18415</xdr:rowOff>
    </xdr:from>
    <xdr:ext cx="377190" cy="24828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227445" y="6133465"/>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159385</xdr:rowOff>
    </xdr:from>
    <xdr:to>
      <xdr:col>55</xdr:col>
      <xdr:colOff>50800</xdr:colOff>
      <xdr:row>39</xdr:row>
      <xdr:rowOff>92075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69450"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76835</xdr:rowOff>
    </xdr:from>
    <xdr:ext cx="249555" cy="24955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9655175" y="6356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159385</xdr:rowOff>
    </xdr:from>
    <xdr:to>
      <xdr:col>50</xdr:col>
      <xdr:colOff>165100</xdr:colOff>
      <xdr:row>39</xdr:row>
      <xdr:rowOff>92075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7947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174625</xdr:colOff>
      <xdr:row>39</xdr:row>
      <xdr:rowOff>83185</xdr:rowOff>
    </xdr:from>
    <xdr:ext cx="249555" cy="24828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731250" y="652843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159385</xdr:rowOff>
    </xdr:from>
    <xdr:to>
      <xdr:col>46</xdr:col>
      <xdr:colOff>38100</xdr:colOff>
      <xdr:row>39</xdr:row>
      <xdr:rowOff>92075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98512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83185</xdr:rowOff>
    </xdr:from>
    <xdr:ext cx="248285" cy="24828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911465" y="652843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159385</xdr:rowOff>
    </xdr:from>
    <xdr:to>
      <xdr:col>41</xdr:col>
      <xdr:colOff>101600</xdr:colOff>
      <xdr:row>39</xdr:row>
      <xdr:rowOff>92075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15962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83185</xdr:rowOff>
    </xdr:from>
    <xdr:ext cx="248285" cy="24828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101840" y="652843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159385</xdr:rowOff>
    </xdr:from>
    <xdr:to>
      <xdr:col>36</xdr:col>
      <xdr:colOff>165100</xdr:colOff>
      <xdr:row>39</xdr:row>
      <xdr:rowOff>92075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3500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174625</xdr:colOff>
      <xdr:row>39</xdr:row>
      <xdr:rowOff>83185</xdr:rowOff>
    </xdr:from>
    <xdr:ext cx="249555" cy="24828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286500" y="652843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34290</xdr:rowOff>
    </xdr:from>
    <xdr:ext cx="595630" cy="24955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516245"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162560</xdr:rowOff>
    </xdr:from>
    <xdr:ext cx="595630" cy="24828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516245" y="8919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126365</xdr:rowOff>
    </xdr:from>
    <xdr:ext cx="595630" cy="24828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16245" y="8552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89535</xdr:rowOff>
    </xdr:from>
    <xdr:ext cx="684530" cy="24828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26075" y="8185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52705</xdr:rowOff>
    </xdr:from>
    <xdr:ext cx="684530" cy="24828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26075"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100330</xdr:rowOff>
    </xdr:from>
    <xdr:to>
      <xdr:col>54</xdr:col>
      <xdr:colOff>174625</xdr:colOff>
      <xdr:row>59</xdr:row>
      <xdr:rowOff>11430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04375" y="8526780"/>
          <a:ext cx="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15240</xdr:rowOff>
    </xdr:from>
    <xdr:ext cx="534670" cy="24955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9655175" y="97624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xdr:rowOff>
    </xdr:from>
    <xdr:to>
      <xdr:col>55</xdr:col>
      <xdr:colOff>88900</xdr:colOff>
      <xdr:row>59</xdr:row>
      <xdr:rowOff>11430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531350" y="9758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48895</xdr:rowOff>
    </xdr:from>
    <xdr:ext cx="690245" cy="24955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9655175" y="831024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dr:col>54</xdr:col>
      <xdr:colOff>101600</xdr:colOff>
      <xdr:row>51</xdr:row>
      <xdr:rowOff>100330</xdr:rowOff>
    </xdr:from>
    <xdr:to>
      <xdr:col>55</xdr:col>
      <xdr:colOff>88900</xdr:colOff>
      <xdr:row>51</xdr:row>
      <xdr:rowOff>100330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531350" y="8526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125730</xdr:rowOff>
    </xdr:from>
    <xdr:to>
      <xdr:col>55</xdr:col>
      <xdr:colOff>0</xdr:colOff>
      <xdr:row>58</xdr:row>
      <xdr:rowOff>144145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845550" y="9707880"/>
          <a:ext cx="7588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137795</xdr:rowOff>
    </xdr:from>
    <xdr:ext cx="598805" cy="24955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9655175" y="938974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116205</xdr:rowOff>
    </xdr:from>
    <xdr:to>
      <xdr:col>55</xdr:col>
      <xdr:colOff>50800</xdr:colOff>
      <xdr:row>58</xdr:row>
      <xdr:rowOff>48895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69450" y="9533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139700</xdr:rowOff>
    </xdr:from>
    <xdr:to>
      <xdr:col>50</xdr:col>
      <xdr:colOff>114300</xdr:colOff>
      <xdr:row>58</xdr:row>
      <xdr:rowOff>144145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032750" y="972185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100965</xdr:rowOff>
    </xdr:from>
    <xdr:to>
      <xdr:col>50</xdr:col>
      <xdr:colOff>165100</xdr:colOff>
      <xdr:row>58</xdr:row>
      <xdr:rowOff>33655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794750" y="9518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50165</xdr:rowOff>
    </xdr:from>
    <xdr:ext cx="598805" cy="24828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61705" y="93021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120650</xdr:rowOff>
    </xdr:from>
    <xdr:to>
      <xdr:col>45</xdr:col>
      <xdr:colOff>174625</xdr:colOff>
      <xdr:row>58</xdr:row>
      <xdr:rowOff>139700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210425" y="9702800"/>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91440</xdr:rowOff>
    </xdr:from>
    <xdr:to>
      <xdr:col>46</xdr:col>
      <xdr:colOff>38100</xdr:colOff>
      <xdr:row>58</xdr:row>
      <xdr:rowOff>24130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985125" y="95084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40005</xdr:rowOff>
    </xdr:from>
    <xdr:ext cx="598805" cy="24955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752080" y="92919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120650</xdr:rowOff>
    </xdr:from>
    <xdr:to>
      <xdr:col>41</xdr:col>
      <xdr:colOff>50800</xdr:colOff>
      <xdr:row>58</xdr:row>
      <xdr:rowOff>146685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400800" y="9702800"/>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117475</xdr:rowOff>
    </xdr:from>
    <xdr:to>
      <xdr:col>41</xdr:col>
      <xdr:colOff>101600</xdr:colOff>
      <xdr:row>58</xdr:row>
      <xdr:rowOff>50165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159625" y="9534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66040</xdr:rowOff>
    </xdr:from>
    <xdr:ext cx="598805" cy="24955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942455" y="93179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128270</xdr:rowOff>
    </xdr:from>
    <xdr:to>
      <xdr:col>36</xdr:col>
      <xdr:colOff>165100</xdr:colOff>
      <xdr:row>58</xdr:row>
      <xdr:rowOff>60960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350000" y="9545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76835</xdr:rowOff>
    </xdr:from>
    <xdr:ext cx="598805" cy="24955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116955" y="93287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76200</xdr:rowOff>
    </xdr:from>
    <xdr:to>
      <xdr:col>55</xdr:col>
      <xdr:colOff>50800</xdr:colOff>
      <xdr:row>59</xdr:row>
      <xdr:rowOff>8890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69450" y="96583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160020</xdr:rowOff>
    </xdr:from>
    <xdr:ext cx="534670" cy="24828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9655175" y="957707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95250</xdr:rowOff>
    </xdr:from>
    <xdr:to>
      <xdr:col>50</xdr:col>
      <xdr:colOff>165100</xdr:colOff>
      <xdr:row>59</xdr:row>
      <xdr:rowOff>27940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794750" y="967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19685</xdr:rowOff>
    </xdr:from>
    <xdr:ext cx="533400" cy="24828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4090" y="97669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91440</xdr:rowOff>
    </xdr:from>
    <xdr:to>
      <xdr:col>46</xdr:col>
      <xdr:colOff>38100</xdr:colOff>
      <xdr:row>59</xdr:row>
      <xdr:rowOff>24130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985125" y="9673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15240</xdr:rowOff>
    </xdr:from>
    <xdr:ext cx="533400" cy="24955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84465" y="97624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71755</xdr:rowOff>
    </xdr:from>
    <xdr:to>
      <xdr:col>41</xdr:col>
      <xdr:colOff>101600</xdr:colOff>
      <xdr:row>59</xdr:row>
      <xdr:rowOff>4445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159625" y="9653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160655</xdr:rowOff>
    </xdr:from>
    <xdr:ext cx="533400" cy="24828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974840" y="97428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97790</xdr:rowOff>
    </xdr:from>
    <xdr:to>
      <xdr:col>36</xdr:col>
      <xdr:colOff>165100</xdr:colOff>
      <xdr:row>59</xdr:row>
      <xdr:rowOff>30480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350000" y="9679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22225</xdr:rowOff>
    </xdr:from>
    <xdr:ext cx="533400" cy="24828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149340" y="97694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34290</xdr:rowOff>
    </xdr:from>
    <xdr:ext cx="595630" cy="24955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516245"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162560</xdr:rowOff>
    </xdr:from>
    <xdr:ext cx="595630" cy="24828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516245"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126365</xdr:rowOff>
    </xdr:from>
    <xdr:ext cx="595630" cy="24828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516245"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89535</xdr:rowOff>
    </xdr:from>
    <xdr:ext cx="595630" cy="24828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16245" y="11487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828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516245"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132715</xdr:rowOff>
    </xdr:from>
    <xdr:to>
      <xdr:col>54</xdr:col>
      <xdr:colOff>174625</xdr:colOff>
      <xdr:row>79</xdr:row>
      <xdr:rowOff>39370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04375" y="1169606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43180</xdr:rowOff>
    </xdr:from>
    <xdr:ext cx="378460" cy="248920"/>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9655175" y="1309243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39370</xdr:rowOff>
    </xdr:from>
    <xdr:to>
      <xdr:col>55</xdr:col>
      <xdr:colOff>88900</xdr:colOff>
      <xdr:row>79</xdr:row>
      <xdr:rowOff>39370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531350" y="13088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81280</xdr:rowOff>
    </xdr:from>
    <xdr:ext cx="598805" cy="24955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9655175" y="114795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dr:col>54</xdr:col>
      <xdr:colOff>101600</xdr:colOff>
      <xdr:row>70</xdr:row>
      <xdr:rowOff>132715</xdr:rowOff>
    </xdr:from>
    <xdr:to>
      <xdr:col>55</xdr:col>
      <xdr:colOff>88900</xdr:colOff>
      <xdr:row>70</xdr:row>
      <xdr:rowOff>132715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531350" y="11696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130175</xdr:rowOff>
    </xdr:from>
    <xdr:to>
      <xdr:col>55</xdr:col>
      <xdr:colOff>0</xdr:colOff>
      <xdr:row>78</xdr:row>
      <xdr:rowOff>142875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845550" y="13014325"/>
          <a:ext cx="7588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106680</xdr:rowOff>
    </xdr:from>
    <xdr:ext cx="534670" cy="24955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9655175" y="1266063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85090</xdr:rowOff>
    </xdr:from>
    <xdr:to>
      <xdr:col>55</xdr:col>
      <xdr:colOff>50800</xdr:colOff>
      <xdr:row>78</xdr:row>
      <xdr:rowOff>17780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69450" y="128041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107315</xdr:rowOff>
    </xdr:from>
    <xdr:to>
      <xdr:col>50</xdr:col>
      <xdr:colOff>114300</xdr:colOff>
      <xdr:row>78</xdr:row>
      <xdr:rowOff>130175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032750" y="12991465"/>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68580</xdr:rowOff>
    </xdr:from>
    <xdr:to>
      <xdr:col>50</xdr:col>
      <xdr:colOff>165100</xdr:colOff>
      <xdr:row>78</xdr:row>
      <xdr:rowOff>1270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794750" y="12787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17145</xdr:rowOff>
    </xdr:from>
    <xdr:ext cx="533400" cy="24828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94090" y="125710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107315</xdr:rowOff>
    </xdr:from>
    <xdr:to>
      <xdr:col>45</xdr:col>
      <xdr:colOff>174625</xdr:colOff>
      <xdr:row>78</xdr:row>
      <xdr:rowOff>154940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210425" y="12991465"/>
          <a:ext cx="8223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59055</xdr:rowOff>
    </xdr:from>
    <xdr:to>
      <xdr:col>46</xdr:col>
      <xdr:colOff>38100</xdr:colOff>
      <xdr:row>77</xdr:row>
      <xdr:rowOff>156845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985125" y="127781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6985</xdr:rowOff>
    </xdr:from>
    <xdr:ext cx="533400" cy="24955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784465" y="125609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153035</xdr:rowOff>
    </xdr:from>
    <xdr:to>
      <xdr:col>41</xdr:col>
      <xdr:colOff>50800</xdr:colOff>
      <xdr:row>78</xdr:row>
      <xdr:rowOff>154940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400800" y="1303718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89535</xdr:rowOff>
    </xdr:from>
    <xdr:to>
      <xdr:col>41</xdr:col>
      <xdr:colOff>101600</xdr:colOff>
      <xdr:row>78</xdr:row>
      <xdr:rowOff>22225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159625" y="12808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38100</xdr:rowOff>
    </xdr:from>
    <xdr:ext cx="533400" cy="24955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974840" y="125920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76835</xdr:rowOff>
    </xdr:from>
    <xdr:to>
      <xdr:col>36</xdr:col>
      <xdr:colOff>165100</xdr:colOff>
      <xdr:row>78</xdr:row>
      <xdr:rowOff>9525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350000" y="12795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26035</xdr:rowOff>
    </xdr:from>
    <xdr:ext cx="533400" cy="24828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149340" y="1257998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93980</xdr:rowOff>
    </xdr:from>
    <xdr:to>
      <xdr:col>55</xdr:col>
      <xdr:colOff>50800</xdr:colOff>
      <xdr:row>79</xdr:row>
      <xdr:rowOff>27305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69450" y="1297813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12065</xdr:rowOff>
    </xdr:from>
    <xdr:ext cx="534670" cy="24955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9655175" y="128962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81280</xdr:rowOff>
    </xdr:from>
    <xdr:to>
      <xdr:col>50</xdr:col>
      <xdr:colOff>165100</xdr:colOff>
      <xdr:row>79</xdr:row>
      <xdr:rowOff>13970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794750" y="12965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5715</xdr:rowOff>
    </xdr:from>
    <xdr:ext cx="533400" cy="24955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94090" y="130549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59055</xdr:rowOff>
    </xdr:from>
    <xdr:to>
      <xdr:col>46</xdr:col>
      <xdr:colOff>38100</xdr:colOff>
      <xdr:row>78</xdr:row>
      <xdr:rowOff>156845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985125" y="12943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147955</xdr:rowOff>
    </xdr:from>
    <xdr:ext cx="533400" cy="24955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784465" y="130321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105410</xdr:rowOff>
    </xdr:from>
    <xdr:to>
      <xdr:col>41</xdr:col>
      <xdr:colOff>101600</xdr:colOff>
      <xdr:row>79</xdr:row>
      <xdr:rowOff>38735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159625" y="129895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29845</xdr:rowOff>
    </xdr:from>
    <xdr:ext cx="533400" cy="24828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974840" y="130790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104140</xdr:rowOff>
    </xdr:from>
    <xdr:to>
      <xdr:col>36</xdr:col>
      <xdr:colOff>165100</xdr:colOff>
      <xdr:row>79</xdr:row>
      <xdr:rowOff>36830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350000" y="12988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27940</xdr:rowOff>
    </xdr:from>
    <xdr:ext cx="533400" cy="24828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149340" y="130771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5630" cy="25781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516245" y="160318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563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516245"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781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516245" y="153797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516245"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36830</xdr:rowOff>
    </xdr:from>
    <xdr:ext cx="684530" cy="24955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26075" y="1473708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52705</xdr:rowOff>
    </xdr:from>
    <xdr:ext cx="684530" cy="24828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26075"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28575</xdr:rowOff>
    </xdr:from>
    <xdr:to>
      <xdr:col>54</xdr:col>
      <xdr:colOff>174625</xdr:colOff>
      <xdr:row>99</xdr:row>
      <xdr:rowOff>27940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04375" y="14893925"/>
          <a:ext cx="0" cy="1536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31750</xdr:rowOff>
    </xdr:from>
    <xdr:ext cx="534670" cy="25781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9655175" y="164338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27940</xdr:rowOff>
    </xdr:from>
    <xdr:to>
      <xdr:col>55</xdr:col>
      <xdr:colOff>88900</xdr:colOff>
      <xdr:row>99</xdr:row>
      <xdr:rowOff>27940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531350" y="16429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142240</xdr:rowOff>
    </xdr:from>
    <xdr:ext cx="598805" cy="24892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9655175" y="146773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dr:col>54</xdr:col>
      <xdr:colOff>101600</xdr:colOff>
      <xdr:row>90</xdr:row>
      <xdr:rowOff>28575</xdr:rowOff>
    </xdr:from>
    <xdr:to>
      <xdr:col>55</xdr:col>
      <xdr:colOff>88900</xdr:colOff>
      <xdr:row>90</xdr:row>
      <xdr:rowOff>28575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531350" y="14893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166370</xdr:rowOff>
    </xdr:from>
    <xdr:to>
      <xdr:col>55</xdr:col>
      <xdr:colOff>0</xdr:colOff>
      <xdr:row>98</xdr:row>
      <xdr:rowOff>82550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845550" y="16225520"/>
          <a:ext cx="7588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111760</xdr:rowOff>
    </xdr:from>
    <xdr:ext cx="598805" cy="25781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9655175" y="159994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88900</xdr:rowOff>
    </xdr:from>
    <xdr:to>
      <xdr:col>55</xdr:col>
      <xdr:colOff>50800</xdr:colOff>
      <xdr:row>98</xdr:row>
      <xdr:rowOff>19050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69450" y="161480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98</xdr:row>
      <xdr:rowOff>66675</xdr:rowOff>
    </xdr:from>
    <xdr:to>
      <xdr:col>50</xdr:col>
      <xdr:colOff>114300</xdr:colOff>
      <xdr:row>98</xdr:row>
      <xdr:rowOff>82550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032750" y="16297275"/>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104775</xdr:rowOff>
    </xdr:from>
    <xdr:to>
      <xdr:col>50</xdr:col>
      <xdr:colOff>165100</xdr:colOff>
      <xdr:row>98</xdr:row>
      <xdr:rowOff>34925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794750" y="1616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98805" cy="25781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61705" y="159397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8255</xdr:rowOff>
    </xdr:from>
    <xdr:to>
      <xdr:col>45</xdr:col>
      <xdr:colOff>174625</xdr:colOff>
      <xdr:row>98</xdr:row>
      <xdr:rowOff>66675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210425" y="16238855"/>
          <a:ext cx="8223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115570</xdr:rowOff>
    </xdr:from>
    <xdr:to>
      <xdr:col>46</xdr:col>
      <xdr:colOff>38100</xdr:colOff>
      <xdr:row>98</xdr:row>
      <xdr:rowOff>45720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985125" y="16174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62230</xdr:rowOff>
    </xdr:from>
    <xdr:ext cx="59880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752080" y="15949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8255</xdr:rowOff>
    </xdr:from>
    <xdr:to>
      <xdr:col>41</xdr:col>
      <xdr:colOff>50800</xdr:colOff>
      <xdr:row>98</xdr:row>
      <xdr:rowOff>58420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400800" y="16238855"/>
          <a:ext cx="8096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128905</xdr:rowOff>
    </xdr:from>
    <xdr:to>
      <xdr:col>41</xdr:col>
      <xdr:colOff>101600</xdr:colOff>
      <xdr:row>98</xdr:row>
      <xdr:rowOff>59055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159625" y="16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50800</xdr:rowOff>
    </xdr:from>
    <xdr:ext cx="59880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942455" y="16281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137795</xdr:rowOff>
    </xdr:from>
    <xdr:to>
      <xdr:col>36</xdr:col>
      <xdr:colOff>165100</xdr:colOff>
      <xdr:row>98</xdr:row>
      <xdr:rowOff>67945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350000" y="161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84455</xdr:rowOff>
    </xdr:from>
    <xdr:ext cx="59880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116955" y="15972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114935</xdr:rowOff>
    </xdr:from>
    <xdr:to>
      <xdr:col>55</xdr:col>
      <xdr:colOff>50800</xdr:colOff>
      <xdr:row>98</xdr:row>
      <xdr:rowOff>45085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69450" y="161740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93345</xdr:rowOff>
    </xdr:from>
    <xdr:ext cx="598805"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9655175" y="16152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168,967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31750</xdr:rowOff>
    </xdr:from>
    <xdr:to>
      <xdr:col>50</xdr:col>
      <xdr:colOff>165100</xdr:colOff>
      <xdr:row>98</xdr:row>
      <xdr:rowOff>133350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794750" y="162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124460</xdr:rowOff>
    </xdr:from>
    <xdr:ext cx="59880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61705" y="16355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15875</xdr:rowOff>
    </xdr:from>
    <xdr:to>
      <xdr:col>46</xdr:col>
      <xdr:colOff>38100</xdr:colOff>
      <xdr:row>98</xdr:row>
      <xdr:rowOff>117475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985125" y="162464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109220</xdr:rowOff>
    </xdr:from>
    <xdr:ext cx="598805" cy="25781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752080" y="163398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128905</xdr:rowOff>
    </xdr:from>
    <xdr:to>
      <xdr:col>41</xdr:col>
      <xdr:colOff>101600</xdr:colOff>
      <xdr:row>98</xdr:row>
      <xdr:rowOff>59055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159625" y="161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75565</xdr:rowOff>
    </xdr:from>
    <xdr:ext cx="598805" cy="25781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942455" y="159632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7620</xdr:rowOff>
    </xdr:from>
    <xdr:to>
      <xdr:col>36</xdr:col>
      <xdr:colOff>165100</xdr:colOff>
      <xdr:row>98</xdr:row>
      <xdr:rowOff>109220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350000" y="162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100330</xdr:rowOff>
    </xdr:from>
    <xdr:ext cx="598805" cy="25781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116955" y="163309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174625</xdr:colOff>
      <xdr:row>39</xdr:row>
      <xdr:rowOff>42545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71120</xdr:rowOff>
    </xdr:from>
    <xdr:ext cx="248920" cy="24955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34290</xdr:rowOff>
    </xdr:from>
    <xdr:ext cx="595630" cy="24955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866120" y="5984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162560</xdr:rowOff>
    </xdr:from>
    <xdr:ext cx="595630" cy="24828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866120" y="5617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126365</xdr:rowOff>
    </xdr:from>
    <xdr:ext cx="595630" cy="24828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866120" y="5250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89535</xdr:rowOff>
    </xdr:from>
    <xdr:ext cx="595630" cy="24828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866120" y="4883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828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86612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52705</xdr:rowOff>
    </xdr:from>
    <xdr:to>
      <xdr:col>85</xdr:col>
      <xdr:colOff>126365</xdr:colOff>
      <xdr:row>39</xdr:row>
      <xdr:rowOff>4445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968220" y="5012055"/>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7620</xdr:rowOff>
    </xdr:from>
    <xdr:ext cx="534670" cy="24955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5017750" y="64528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xdr:rowOff>
    </xdr:from>
    <xdr:to>
      <xdr:col>86</xdr:col>
      <xdr:colOff>25400</xdr:colOff>
      <xdr:row>39</xdr:row>
      <xdr:rowOff>4445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881225" y="6449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1270</xdr:rowOff>
    </xdr:from>
    <xdr:ext cx="598805" cy="24955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5017750" y="47955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dr:col>85</xdr:col>
      <xdr:colOff>38100</xdr:colOff>
      <xdr:row>30</xdr:row>
      <xdr:rowOff>52705</xdr:rowOff>
    </xdr:from>
    <xdr:to>
      <xdr:col>86</xdr:col>
      <xdr:colOff>25400</xdr:colOff>
      <xdr:row>30</xdr:row>
      <xdr:rowOff>52705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881225" y="5012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94615</xdr:rowOff>
    </xdr:from>
    <xdr:to>
      <xdr:col>85</xdr:col>
      <xdr:colOff>127000</xdr:colOff>
      <xdr:row>37</xdr:row>
      <xdr:rowOff>33020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195425" y="6044565"/>
          <a:ext cx="7747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62230</xdr:rowOff>
    </xdr:from>
    <xdr:ext cx="534670" cy="24828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5017750" y="617728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83185</xdr:rowOff>
    </xdr:from>
    <xdr:to>
      <xdr:col>85</xdr:col>
      <xdr:colOff>174625</xdr:colOff>
      <xdr:row>38</xdr:row>
      <xdr:rowOff>15875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919325" y="619823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158115</xdr:rowOff>
    </xdr:from>
    <xdr:to>
      <xdr:col>81</xdr:col>
      <xdr:colOff>50800</xdr:colOff>
      <xdr:row>37</xdr:row>
      <xdr:rowOff>33020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385800" y="6108065"/>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106680</xdr:rowOff>
    </xdr:from>
    <xdr:to>
      <xdr:col>81</xdr:col>
      <xdr:colOff>101600</xdr:colOff>
      <xdr:row>38</xdr:row>
      <xdr:rowOff>39370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144625" y="6221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31115</xdr:rowOff>
    </xdr:from>
    <xdr:ext cx="533400" cy="24828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959840" y="631126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36</xdr:row>
      <xdr:rowOff>117475</xdr:rowOff>
    </xdr:from>
    <xdr:to>
      <xdr:col>76</xdr:col>
      <xdr:colOff>114300</xdr:colOff>
      <xdr:row>36</xdr:row>
      <xdr:rowOff>158115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573000" y="6067425"/>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112395</xdr:rowOff>
    </xdr:from>
    <xdr:to>
      <xdr:col>76</xdr:col>
      <xdr:colOff>165100</xdr:colOff>
      <xdr:row>38</xdr:row>
      <xdr:rowOff>45085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335000" y="6227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36830</xdr:rowOff>
    </xdr:from>
    <xdr:ext cx="533400" cy="24955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134340" y="631698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36195</xdr:rowOff>
    </xdr:from>
    <xdr:to>
      <xdr:col>71</xdr:col>
      <xdr:colOff>174625</xdr:colOff>
      <xdr:row>36</xdr:row>
      <xdr:rowOff>117475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1750675" y="5986145"/>
          <a:ext cx="822325"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47625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525375" y="62299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38735</xdr:rowOff>
    </xdr:from>
    <xdr:ext cx="533400" cy="24955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324715" y="63188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67310</xdr:rowOff>
    </xdr:from>
    <xdr:to>
      <xdr:col>67</xdr:col>
      <xdr:colOff>101600</xdr:colOff>
      <xdr:row>38</xdr:row>
      <xdr:rowOff>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1699875"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156845</xdr:rowOff>
    </xdr:from>
    <xdr:ext cx="533400" cy="24828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1515090" y="62718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45720</xdr:rowOff>
    </xdr:from>
    <xdr:to>
      <xdr:col>85</xdr:col>
      <xdr:colOff>174625</xdr:colOff>
      <xdr:row>36</xdr:row>
      <xdr:rowOff>143510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919325" y="59956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35</xdr:row>
      <xdr:rowOff>67945</xdr:rowOff>
    </xdr:from>
    <xdr:ext cx="598805" cy="24955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5017750" y="58527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120,821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149225</xdr:rowOff>
    </xdr:from>
    <xdr:to>
      <xdr:col>81</xdr:col>
      <xdr:colOff>101600</xdr:colOff>
      <xdr:row>37</xdr:row>
      <xdr:rowOff>81915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144625" y="6099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97790</xdr:rowOff>
    </xdr:from>
    <xdr:ext cx="533400" cy="24955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959840" y="588264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108585</xdr:rowOff>
    </xdr:from>
    <xdr:to>
      <xdr:col>76</xdr:col>
      <xdr:colOff>165100</xdr:colOff>
      <xdr:row>37</xdr:row>
      <xdr:rowOff>41275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335000" y="605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35</xdr:row>
      <xdr:rowOff>57785</xdr:rowOff>
    </xdr:from>
    <xdr:ext cx="598805" cy="24828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101955" y="58426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68580</xdr:rowOff>
    </xdr:from>
    <xdr:to>
      <xdr:col>72</xdr:col>
      <xdr:colOff>38100</xdr:colOff>
      <xdr:row>37</xdr:row>
      <xdr:rowOff>1270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525375" y="60185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35</xdr:row>
      <xdr:rowOff>17145</xdr:rowOff>
    </xdr:from>
    <xdr:ext cx="598805" cy="24828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292330" y="58019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152400</xdr:rowOff>
    </xdr:from>
    <xdr:to>
      <xdr:col>67</xdr:col>
      <xdr:colOff>101600</xdr:colOff>
      <xdr:row>36</xdr:row>
      <xdr:rowOff>85090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1699875" y="5937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34</xdr:row>
      <xdr:rowOff>100965</xdr:rowOff>
    </xdr:from>
    <xdr:ext cx="598805" cy="24955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482705" y="57207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95250</xdr:rowOff>
    </xdr:from>
    <xdr:to>
      <xdr:col>89</xdr:col>
      <xdr:colOff>174625</xdr:colOff>
      <xdr:row>59</xdr:row>
      <xdr:rowOff>95250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123825</xdr:rowOff>
    </xdr:from>
    <xdr:ext cx="248920" cy="24828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81080" y="9705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110490</xdr:rowOff>
    </xdr:from>
    <xdr:to>
      <xdr:col>89</xdr:col>
      <xdr:colOff>174625</xdr:colOff>
      <xdr:row>57</xdr:row>
      <xdr:rowOff>110490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138430</xdr:rowOff>
    </xdr:from>
    <xdr:ext cx="595630" cy="24955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866120" y="9390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127000</xdr:rowOff>
    </xdr:from>
    <xdr:to>
      <xdr:col>89</xdr:col>
      <xdr:colOff>174625</xdr:colOff>
      <xdr:row>55</xdr:row>
      <xdr:rowOff>127000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154940</xdr:rowOff>
    </xdr:from>
    <xdr:ext cx="595630" cy="24828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866120" y="9076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142240</xdr:rowOff>
    </xdr:from>
    <xdr:to>
      <xdr:col>89</xdr:col>
      <xdr:colOff>174625</xdr:colOff>
      <xdr:row>53</xdr:row>
      <xdr:rowOff>142240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5715</xdr:rowOff>
    </xdr:from>
    <xdr:ext cx="595630" cy="24955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866120" y="8762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158750</xdr:rowOff>
    </xdr:from>
    <xdr:to>
      <xdr:col>89</xdr:col>
      <xdr:colOff>174625</xdr:colOff>
      <xdr:row>51</xdr:row>
      <xdr:rowOff>158750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4765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866120" y="8448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49</xdr:row>
      <xdr:rowOff>36830</xdr:rowOff>
    </xdr:from>
    <xdr:ext cx="684530" cy="24955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791825" y="813308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52705</xdr:rowOff>
    </xdr:from>
    <xdr:ext cx="684530" cy="24828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791825"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29845</xdr:rowOff>
    </xdr:from>
    <xdr:to>
      <xdr:col>85</xdr:col>
      <xdr:colOff>126365</xdr:colOff>
      <xdr:row>59</xdr:row>
      <xdr:rowOff>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968220" y="845629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4445</xdr:rowOff>
    </xdr:from>
    <xdr:ext cx="534670" cy="24955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5017750" y="97516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881225" y="9747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143510</xdr:rowOff>
    </xdr:from>
    <xdr:ext cx="598805" cy="24955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5017750" y="82397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dr:col>85</xdr:col>
      <xdr:colOff>38100</xdr:colOff>
      <xdr:row>51</xdr:row>
      <xdr:rowOff>29845</xdr:rowOff>
    </xdr:from>
    <xdr:to>
      <xdr:col>86</xdr:col>
      <xdr:colOff>25400</xdr:colOff>
      <xdr:row>51</xdr:row>
      <xdr:rowOff>29845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881225" y="8456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104775</xdr:rowOff>
    </xdr:from>
    <xdr:to>
      <xdr:col>85</xdr:col>
      <xdr:colOff>127000</xdr:colOff>
      <xdr:row>58</xdr:row>
      <xdr:rowOff>120015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195425" y="9521825"/>
          <a:ext cx="7747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56</xdr:row>
      <xdr:rowOff>127000</xdr:rowOff>
    </xdr:from>
    <xdr:ext cx="598805" cy="24828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5017750" y="9378950"/>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104775</xdr:rowOff>
    </xdr:from>
    <xdr:to>
      <xdr:col>85</xdr:col>
      <xdr:colOff>174625</xdr:colOff>
      <xdr:row>58</xdr:row>
      <xdr:rowOff>38100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919325" y="952182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104775</xdr:rowOff>
    </xdr:from>
    <xdr:to>
      <xdr:col>81</xdr:col>
      <xdr:colOff>50800</xdr:colOff>
      <xdr:row>58</xdr:row>
      <xdr:rowOff>139700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385800" y="9521825"/>
          <a:ext cx="809625"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124460</xdr:rowOff>
    </xdr:from>
    <xdr:to>
      <xdr:col>81</xdr:col>
      <xdr:colOff>101600</xdr:colOff>
      <xdr:row>58</xdr:row>
      <xdr:rowOff>57150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144625" y="9541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48260</xdr:rowOff>
    </xdr:from>
    <xdr:ext cx="598805" cy="24955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927455" y="96304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58</xdr:row>
      <xdr:rowOff>121285</xdr:rowOff>
    </xdr:from>
    <xdr:to>
      <xdr:col>76</xdr:col>
      <xdr:colOff>114300</xdr:colOff>
      <xdr:row>58</xdr:row>
      <xdr:rowOff>139700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573000" y="970343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160655</xdr:rowOff>
    </xdr:from>
    <xdr:to>
      <xdr:col>76</xdr:col>
      <xdr:colOff>165100</xdr:colOff>
      <xdr:row>58</xdr:row>
      <xdr:rowOff>93980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335000" y="9577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109220</xdr:rowOff>
    </xdr:from>
    <xdr:ext cx="598805" cy="24892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101955" y="93611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121285</xdr:rowOff>
    </xdr:from>
    <xdr:to>
      <xdr:col>71</xdr:col>
      <xdr:colOff>174625</xdr:colOff>
      <xdr:row>58</xdr:row>
      <xdr:rowOff>147955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1750675" y="9703435"/>
          <a:ext cx="8223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157480</xdr:rowOff>
    </xdr:from>
    <xdr:to>
      <xdr:col>72</xdr:col>
      <xdr:colOff>38100</xdr:colOff>
      <xdr:row>58</xdr:row>
      <xdr:rowOff>90170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525375" y="95745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105410</xdr:rowOff>
    </xdr:from>
    <xdr:ext cx="598805" cy="24955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292330" y="93573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156210</xdr:rowOff>
    </xdr:from>
    <xdr:to>
      <xdr:col>67</xdr:col>
      <xdr:colOff>101600</xdr:colOff>
      <xdr:row>58</xdr:row>
      <xdr:rowOff>88900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1699875" y="9573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104775</xdr:rowOff>
    </xdr:from>
    <xdr:ext cx="598805" cy="24955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1482705" y="93567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71120</xdr:rowOff>
    </xdr:from>
    <xdr:to>
      <xdr:col>85</xdr:col>
      <xdr:colOff>174625</xdr:colOff>
      <xdr:row>59</xdr:row>
      <xdr:rowOff>3810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919325" y="96532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57</xdr:row>
      <xdr:rowOff>154305</xdr:rowOff>
    </xdr:from>
    <xdr:ext cx="534670" cy="24828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5017750" y="95713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89,281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55880</xdr:rowOff>
    </xdr:from>
    <xdr:to>
      <xdr:col>81</xdr:col>
      <xdr:colOff>101600</xdr:colOff>
      <xdr:row>57</xdr:row>
      <xdr:rowOff>153670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144625" y="9472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4445</xdr:rowOff>
    </xdr:from>
    <xdr:ext cx="598805" cy="24955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927455" y="92563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91440</xdr:rowOff>
    </xdr:from>
    <xdr:to>
      <xdr:col>76</xdr:col>
      <xdr:colOff>165100</xdr:colOff>
      <xdr:row>59</xdr:row>
      <xdr:rowOff>24130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335000" y="9673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15240</xdr:rowOff>
    </xdr:from>
    <xdr:ext cx="533400" cy="24955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134340" y="97624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71755</xdr:rowOff>
    </xdr:from>
    <xdr:to>
      <xdr:col>72</xdr:col>
      <xdr:colOff>38100</xdr:colOff>
      <xdr:row>59</xdr:row>
      <xdr:rowOff>5080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525375" y="96539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161290</xdr:rowOff>
    </xdr:from>
    <xdr:ext cx="533400" cy="24828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324715" y="974344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99060</xdr:rowOff>
    </xdr:from>
    <xdr:to>
      <xdr:col>67</xdr:col>
      <xdr:colOff>101600</xdr:colOff>
      <xdr:row>59</xdr:row>
      <xdr:rowOff>31750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1699875" y="9681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23495</xdr:rowOff>
    </xdr:from>
    <xdr:ext cx="533400" cy="24828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515090" y="97707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34290</xdr:rowOff>
    </xdr:from>
    <xdr:ext cx="595630" cy="24955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866120"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162560</xdr:rowOff>
    </xdr:from>
    <xdr:ext cx="595630" cy="24828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866120"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126365</xdr:rowOff>
    </xdr:from>
    <xdr:ext cx="595630" cy="24828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866120"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89535</xdr:rowOff>
    </xdr:from>
    <xdr:ext cx="684530" cy="24828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791825" y="11487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52705</xdr:rowOff>
    </xdr:from>
    <xdr:ext cx="684530" cy="24828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791825" y="11120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90805</xdr:rowOff>
    </xdr:from>
    <xdr:to>
      <xdr:col>85</xdr:col>
      <xdr:colOff>126365</xdr:colOff>
      <xdr:row>79</xdr:row>
      <xdr:rowOff>42545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968220" y="11654155"/>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68580</xdr:rowOff>
    </xdr:from>
    <xdr:ext cx="249555" cy="24955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5017750" y="131178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42545</xdr:rowOff>
    </xdr:from>
    <xdr:to>
      <xdr:col>86</xdr:col>
      <xdr:colOff>25400</xdr:colOff>
      <xdr:row>79</xdr:row>
      <xdr:rowOff>42545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88122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38735</xdr:rowOff>
    </xdr:from>
    <xdr:ext cx="690245" cy="24955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5017750" y="1143698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dr:col>85</xdr:col>
      <xdr:colOff>38100</xdr:colOff>
      <xdr:row>70</xdr:row>
      <xdr:rowOff>90805</xdr:rowOff>
    </xdr:from>
    <xdr:to>
      <xdr:col>86</xdr:col>
      <xdr:colOff>25400</xdr:colOff>
      <xdr:row>70</xdr:row>
      <xdr:rowOff>90805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881225" y="11654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29210</xdr:rowOff>
    </xdr:from>
    <xdr:to>
      <xdr:col>85</xdr:col>
      <xdr:colOff>127000</xdr:colOff>
      <xdr:row>79</xdr:row>
      <xdr:rowOff>40640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195425" y="1307846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154305</xdr:rowOff>
    </xdr:from>
    <xdr:ext cx="534670" cy="24828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5017750" y="1287335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131445</xdr:rowOff>
    </xdr:from>
    <xdr:to>
      <xdr:col>85</xdr:col>
      <xdr:colOff>174625</xdr:colOff>
      <xdr:row>79</xdr:row>
      <xdr:rowOff>64135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919325" y="130155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28575</xdr:rowOff>
    </xdr:from>
    <xdr:to>
      <xdr:col>81</xdr:col>
      <xdr:colOff>50800</xdr:colOff>
      <xdr:row>79</xdr:row>
      <xdr:rowOff>40640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385800" y="13077825"/>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127635</xdr:rowOff>
    </xdr:from>
    <xdr:to>
      <xdr:col>81</xdr:col>
      <xdr:colOff>101600</xdr:colOff>
      <xdr:row>79</xdr:row>
      <xdr:rowOff>60960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144625" y="130117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76200</xdr:rowOff>
    </xdr:from>
    <xdr:ext cx="533400" cy="24892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959840" y="1279525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8890</xdr:rowOff>
    </xdr:from>
    <xdr:to>
      <xdr:col>76</xdr:col>
      <xdr:colOff>114300</xdr:colOff>
      <xdr:row>79</xdr:row>
      <xdr:rowOff>28575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573000" y="13058140"/>
          <a:ext cx="8128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127000</xdr:rowOff>
    </xdr:from>
    <xdr:to>
      <xdr:col>76</xdr:col>
      <xdr:colOff>165100</xdr:colOff>
      <xdr:row>79</xdr:row>
      <xdr:rowOff>59690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335000" y="13011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74930</xdr:rowOff>
    </xdr:from>
    <xdr:ext cx="533400" cy="24955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134340" y="1279398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8890</xdr:rowOff>
    </xdr:from>
    <xdr:to>
      <xdr:col>71</xdr:col>
      <xdr:colOff>174625</xdr:colOff>
      <xdr:row>79</xdr:row>
      <xdr:rowOff>9525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1750675" y="13058140"/>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128270</xdr:rowOff>
    </xdr:from>
    <xdr:to>
      <xdr:col>72</xdr:col>
      <xdr:colOff>38100</xdr:colOff>
      <xdr:row>79</xdr:row>
      <xdr:rowOff>60960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525375" y="130124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52705</xdr:rowOff>
    </xdr:from>
    <xdr:ext cx="533400" cy="24828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324715" y="1310195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130175</xdr:rowOff>
    </xdr:from>
    <xdr:to>
      <xdr:col>67</xdr:col>
      <xdr:colOff>101600</xdr:colOff>
      <xdr:row>79</xdr:row>
      <xdr:rowOff>62865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1699875" y="13014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54610</xdr:rowOff>
    </xdr:from>
    <xdr:ext cx="533400" cy="24765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515090" y="13103860"/>
          <a:ext cx="5334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145415</xdr:rowOff>
    </xdr:from>
    <xdr:to>
      <xdr:col>85</xdr:col>
      <xdr:colOff>174625</xdr:colOff>
      <xdr:row>79</xdr:row>
      <xdr:rowOff>78105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919325" y="1302956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111125</xdr:rowOff>
    </xdr:from>
    <xdr:ext cx="534670" cy="24955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5017750" y="129952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157480</xdr:rowOff>
    </xdr:from>
    <xdr:to>
      <xdr:col>81</xdr:col>
      <xdr:colOff>101600</xdr:colOff>
      <xdr:row>79</xdr:row>
      <xdr:rowOff>90170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144625" y="13041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81280</xdr:rowOff>
    </xdr:from>
    <xdr:ext cx="468630" cy="24955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976350" y="131305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144780</xdr:rowOff>
    </xdr:from>
    <xdr:to>
      <xdr:col>76</xdr:col>
      <xdr:colOff>165100</xdr:colOff>
      <xdr:row>79</xdr:row>
      <xdr:rowOff>77470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335000" y="1302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69215</xdr:rowOff>
    </xdr:from>
    <xdr:ext cx="533400" cy="24955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134340" y="131184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125730</xdr:rowOff>
    </xdr:from>
    <xdr:to>
      <xdr:col>72</xdr:col>
      <xdr:colOff>38100</xdr:colOff>
      <xdr:row>79</xdr:row>
      <xdr:rowOff>58420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525375" y="13009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73660</xdr:rowOff>
    </xdr:from>
    <xdr:ext cx="533400" cy="24955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324715" y="127927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126365</xdr:rowOff>
    </xdr:from>
    <xdr:to>
      <xdr:col>67</xdr:col>
      <xdr:colOff>101600</xdr:colOff>
      <xdr:row>79</xdr:row>
      <xdr:rowOff>59055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1699875" y="1301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74295</xdr:rowOff>
    </xdr:from>
    <xdr:ext cx="533400" cy="24955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515090" y="127933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86612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781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86612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892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86612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52705</xdr:rowOff>
    </xdr:from>
    <xdr:ext cx="684530" cy="24828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791825"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42545</xdr:rowOff>
    </xdr:from>
    <xdr:to>
      <xdr:col>85</xdr:col>
      <xdr:colOff>126365</xdr:colOff>
      <xdr:row>98</xdr:row>
      <xdr:rowOff>160020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968220" y="150729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163830</xdr:rowOff>
    </xdr:from>
    <xdr:ext cx="534670" cy="259080"/>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5017750" y="16394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160020</xdr:rowOff>
    </xdr:from>
    <xdr:to>
      <xdr:col>86</xdr:col>
      <xdr:colOff>25400</xdr:colOff>
      <xdr:row>98</xdr:row>
      <xdr:rowOff>160020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881225" y="16390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154940</xdr:rowOff>
    </xdr:from>
    <xdr:ext cx="598805" cy="251460"/>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5017750" y="148551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dr:col>85</xdr:col>
      <xdr:colOff>38100</xdr:colOff>
      <xdr:row>91</xdr:row>
      <xdr:rowOff>42545</xdr:rowOff>
    </xdr:from>
    <xdr:to>
      <xdr:col>86</xdr:col>
      <xdr:colOff>25400</xdr:colOff>
      <xdr:row>91</xdr:row>
      <xdr:rowOff>42545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881225" y="15072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114300</xdr:rowOff>
    </xdr:from>
    <xdr:to>
      <xdr:col>85</xdr:col>
      <xdr:colOff>127000</xdr:colOff>
      <xdr:row>96</xdr:row>
      <xdr:rowOff>144780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195425" y="16002000"/>
          <a:ext cx="774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146050</xdr:rowOff>
    </xdr:from>
    <xdr:ext cx="598805" cy="25781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5017750" y="160337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167640</xdr:rowOff>
    </xdr:from>
    <xdr:to>
      <xdr:col>85</xdr:col>
      <xdr:colOff>174625</xdr:colOff>
      <xdr:row>97</xdr:row>
      <xdr:rowOff>97790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919325" y="160553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144780</xdr:rowOff>
    </xdr:from>
    <xdr:to>
      <xdr:col>81</xdr:col>
      <xdr:colOff>50800</xdr:colOff>
      <xdr:row>96</xdr:row>
      <xdr:rowOff>168910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385800" y="1603248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7620</xdr:rowOff>
    </xdr:from>
    <xdr:to>
      <xdr:col>81</xdr:col>
      <xdr:colOff>101600</xdr:colOff>
      <xdr:row>97</xdr:row>
      <xdr:rowOff>109220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144625" y="160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100330</xdr:rowOff>
    </xdr:from>
    <xdr:ext cx="598805" cy="25781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927455" y="161594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96</xdr:row>
      <xdr:rowOff>168910</xdr:rowOff>
    </xdr:from>
    <xdr:to>
      <xdr:col>76</xdr:col>
      <xdr:colOff>114300</xdr:colOff>
      <xdr:row>97</xdr:row>
      <xdr:rowOff>16510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573000" y="1605661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10795</xdr:rowOff>
    </xdr:from>
    <xdr:to>
      <xdr:col>76</xdr:col>
      <xdr:colOff>165100</xdr:colOff>
      <xdr:row>97</xdr:row>
      <xdr:rowOff>112395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335000" y="1606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103505</xdr:rowOff>
    </xdr:from>
    <xdr:ext cx="59880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101955" y="16162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16510</xdr:rowOff>
    </xdr:from>
    <xdr:to>
      <xdr:col>71</xdr:col>
      <xdr:colOff>174625</xdr:colOff>
      <xdr:row>97</xdr:row>
      <xdr:rowOff>47625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1750675" y="1607566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36830</xdr:rowOff>
    </xdr:from>
    <xdr:to>
      <xdr:col>72</xdr:col>
      <xdr:colOff>38100</xdr:colOff>
      <xdr:row>97</xdr:row>
      <xdr:rowOff>138430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525375" y="160959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129540</xdr:rowOff>
    </xdr:from>
    <xdr:ext cx="59880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292330" y="16188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1699875" y="161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143510</xdr:rowOff>
    </xdr:from>
    <xdr:ext cx="598805" cy="25781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482705" y="16202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63500</xdr:rowOff>
    </xdr:from>
    <xdr:to>
      <xdr:col>85</xdr:col>
      <xdr:colOff>174625</xdr:colOff>
      <xdr:row>96</xdr:row>
      <xdr:rowOff>165100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919325" y="15951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95</xdr:row>
      <xdr:rowOff>86360</xdr:rowOff>
    </xdr:from>
    <xdr:ext cx="598805" cy="25781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5017750" y="158026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233,354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93980</xdr:rowOff>
    </xdr:from>
    <xdr:to>
      <xdr:col>81</xdr:col>
      <xdr:colOff>101600</xdr:colOff>
      <xdr:row>97</xdr:row>
      <xdr:rowOff>24130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144625" y="1598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40640</xdr:rowOff>
    </xdr:from>
    <xdr:ext cx="598805" cy="25781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927455" y="157568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118110</xdr:rowOff>
    </xdr:from>
    <xdr:to>
      <xdr:col>76</xdr:col>
      <xdr:colOff>165100</xdr:colOff>
      <xdr:row>97</xdr:row>
      <xdr:rowOff>48260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335000" y="16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64770</xdr:rowOff>
    </xdr:from>
    <xdr:ext cx="598805" cy="25781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101955" y="157810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137160</xdr:rowOff>
    </xdr:from>
    <xdr:to>
      <xdr:col>72</xdr:col>
      <xdr:colOff>38100</xdr:colOff>
      <xdr:row>97</xdr:row>
      <xdr:rowOff>67310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525375" y="160248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83820</xdr:rowOff>
    </xdr:from>
    <xdr:ext cx="598805"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292330" y="1580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168275</xdr:rowOff>
    </xdr:from>
    <xdr:to>
      <xdr:col>67</xdr:col>
      <xdr:colOff>101600</xdr:colOff>
      <xdr:row>97</xdr:row>
      <xdr:rowOff>98425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1699875" y="160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114935</xdr:rowOff>
    </xdr:from>
    <xdr:ext cx="598805"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1482705" y="15831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828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546830" y="6403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138430</xdr:rowOff>
    </xdr:from>
    <xdr:ext cx="530225" cy="24955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280130" y="6088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154940</xdr:rowOff>
    </xdr:from>
    <xdr:ext cx="530225" cy="24828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280130" y="5774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0225" cy="24955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280130" y="54603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0225" cy="24765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280130" y="5146040"/>
          <a:ext cx="530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36830</xdr:rowOff>
    </xdr:from>
    <xdr:ext cx="530225" cy="24955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6280130" y="48310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225" cy="24828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628013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57785</xdr:rowOff>
    </xdr:from>
    <xdr:to>
      <xdr:col>116</xdr:col>
      <xdr:colOff>62865</xdr:colOff>
      <xdr:row>39</xdr:row>
      <xdr:rowOff>95250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318095" y="501713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105410</xdr:rowOff>
    </xdr:from>
    <xdr:ext cx="249555" cy="24955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0370800" y="65506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5715</xdr:rowOff>
    </xdr:from>
    <xdr:ext cx="534670" cy="24955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0370800" y="47999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dr:col>115</xdr:col>
      <xdr:colOff>165100</xdr:colOff>
      <xdr:row>30</xdr:row>
      <xdr:rowOff>57785</xdr:rowOff>
    </xdr:from>
    <xdr:to>
      <xdr:col>116</xdr:col>
      <xdr:colOff>152400</xdr:colOff>
      <xdr:row>30</xdr:row>
      <xdr:rowOff>57785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246975" y="5017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95250</xdr:rowOff>
    </xdr:from>
    <xdr:to>
      <xdr:col>116</xdr:col>
      <xdr:colOff>63500</xdr:colOff>
      <xdr:row>39</xdr:row>
      <xdr:rowOff>95250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26670</xdr:rowOff>
    </xdr:from>
    <xdr:ext cx="469900" cy="24828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0370800" y="630682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xdr:rowOff>
    </xdr:from>
    <xdr:to>
      <xdr:col>116</xdr:col>
      <xdr:colOff>114300</xdr:colOff>
      <xdr:row>39</xdr:row>
      <xdr:rowOff>102235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269200" y="6449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174625</xdr:colOff>
      <xdr:row>39</xdr:row>
      <xdr:rowOff>95250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10795</xdr:rowOff>
    </xdr:from>
    <xdr:to>
      <xdr:col>112</xdr:col>
      <xdr:colOff>38100</xdr:colOff>
      <xdr:row>39</xdr:row>
      <xdr:rowOff>108585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510375" y="64560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125095</xdr:rowOff>
    </xdr:from>
    <xdr:ext cx="468630" cy="24828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42100" y="62401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18415</xdr:rowOff>
    </xdr:from>
    <xdr:to>
      <xdr:col>107</xdr:col>
      <xdr:colOff>101600</xdr:colOff>
      <xdr:row>39</xdr:row>
      <xdr:rowOff>116205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84875" y="6463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132080</xdr:rowOff>
    </xdr:from>
    <xdr:ext cx="377190" cy="24955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62320" y="624713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95250</xdr:rowOff>
    </xdr:from>
    <xdr:to>
      <xdr:col>102</xdr:col>
      <xdr:colOff>114300</xdr:colOff>
      <xdr:row>39</xdr:row>
      <xdr:rowOff>95250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24765</xdr:rowOff>
    </xdr:from>
    <xdr:to>
      <xdr:col>102</xdr:col>
      <xdr:colOff>165100</xdr:colOff>
      <xdr:row>39</xdr:row>
      <xdr:rowOff>122555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7875250" y="6470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137795</xdr:rowOff>
    </xdr:from>
    <xdr:ext cx="377190" cy="24955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7752695" y="6252845"/>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29845</xdr:rowOff>
    </xdr:from>
    <xdr:to>
      <xdr:col>98</xdr:col>
      <xdr:colOff>38100</xdr:colOff>
      <xdr:row>39</xdr:row>
      <xdr:rowOff>127635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7065625" y="64750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37</xdr:row>
      <xdr:rowOff>143510</xdr:rowOff>
    </xdr:from>
    <xdr:ext cx="378460" cy="24955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6938625" y="625856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144145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149225</xdr:rowOff>
    </xdr:from>
    <xdr:ext cx="249555" cy="24828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0370800" y="64293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8285" cy="24955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36715"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8285" cy="24955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627090"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135890</xdr:rowOff>
    </xdr:from>
    <xdr:ext cx="249555" cy="24955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8285" cy="24955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991965"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828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546830" y="89192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828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546830" y="7818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8285" cy="24955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3671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8285" cy="24955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62709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8285" cy="24955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699196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828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0370800" y="887666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8285" cy="24955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3671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8285" cy="24955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62709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8285" cy="24955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699196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住民一人あたりのコストについて類似団体との乖離が特に大きいものは、消防費、農林水産業費、公債費となっております。消防費では、令和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類似団体平均と比較し住民ひとりあたりのコストが高くなっております。要因といたしまして、本町は南海トラフ地震の被災想定区域であり、本町といたしましても町民の生命、財産を守るため日頃より防災事業に注力していることや消防職員の人件費を含む消防事務を室戸市に委託しており、その負担金が他団体と比較して多額になることが挙げられます。農林水産業費では、本町の基幹産業である一方で、類似団体平均と比較し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年とも下回っております。新規就業者への補助や現役の就業者への設備投資補助、施設等の維持管理など過不足ないよう取り組んでいきます。公債費については、類似団体平均も過去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年間は増加傾向となっており、本町においても年々増加しております。本町の財政見通しでは令和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年度をピークに公債費は減少していく見通しですが、依然として平均値より高い水準となっており、引き続き公債費の抑制に取り組んでいきます。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実質単年度収支については令和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年度以降はプラスで推移しておりましたが、令和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年度においてマイナスに転じております。要因といたしまして令和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年度決算の黒字が大きく、令和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と比較しマイナスになったことが挙げられます。財政調整基金は取り崩しをしておらず、残高を確保している状況であり、今後も事業見直しによる経費削減や、特定財源の確保を念頭に置き、決算時の取り崩し額を減らしていく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住宅新築資金等貸付事業のみ赤字額が発生しております。赤字額は年々減少しており、令和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58,138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千円であります。今後も滞納整理を継続して行い、早急な赤字決算の解消に努めます。簡易水道事業、下水道事業が公営企業会計に移行したことにより依然と比較し黒字が発生しております。</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545" t="s">
        <v>130</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c r="B2" s="3" t="s">
        <v>132</v>
      </c>
      <c r="C2" s="3"/>
      <c r="D2" s="10"/>
    </row>
    <row r="3" spans="1:119" ht="18.75" customHeight="1">
      <c r="A3" s="2"/>
      <c r="B3" s="360" t="s">
        <v>134</v>
      </c>
      <c r="C3" s="361"/>
      <c r="D3" s="361"/>
      <c r="E3" s="362"/>
      <c r="F3" s="362"/>
      <c r="G3" s="362"/>
      <c r="H3" s="362"/>
      <c r="I3" s="362"/>
      <c r="J3" s="362"/>
      <c r="K3" s="362"/>
      <c r="L3" s="362" t="s">
        <v>137</v>
      </c>
      <c r="M3" s="362"/>
      <c r="N3" s="362"/>
      <c r="O3" s="362"/>
      <c r="P3" s="362"/>
      <c r="Q3" s="362"/>
      <c r="R3" s="368"/>
      <c r="S3" s="368"/>
      <c r="T3" s="368"/>
      <c r="U3" s="368"/>
      <c r="V3" s="369"/>
      <c r="W3" s="373" t="s">
        <v>139</v>
      </c>
      <c r="X3" s="374"/>
      <c r="Y3" s="374"/>
      <c r="Z3" s="374"/>
      <c r="AA3" s="374"/>
      <c r="AB3" s="361"/>
      <c r="AC3" s="368" t="s">
        <v>141</v>
      </c>
      <c r="AD3" s="374"/>
      <c r="AE3" s="374"/>
      <c r="AF3" s="374"/>
      <c r="AG3" s="374"/>
      <c r="AH3" s="374"/>
      <c r="AI3" s="374"/>
      <c r="AJ3" s="374"/>
      <c r="AK3" s="374"/>
      <c r="AL3" s="378"/>
      <c r="AM3" s="373" t="s">
        <v>142</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146</v>
      </c>
      <c r="BO3" s="374"/>
      <c r="BP3" s="374"/>
      <c r="BQ3" s="374"/>
      <c r="BR3" s="374"/>
      <c r="BS3" s="374"/>
      <c r="BT3" s="374"/>
      <c r="BU3" s="378"/>
      <c r="BV3" s="373" t="s">
        <v>147</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148</v>
      </c>
      <c r="CU3" s="374"/>
      <c r="CV3" s="374"/>
      <c r="CW3" s="374"/>
      <c r="CX3" s="374"/>
      <c r="CY3" s="374"/>
      <c r="CZ3" s="374"/>
      <c r="DA3" s="378"/>
      <c r="DB3" s="373" t="s">
        <v>46</v>
      </c>
      <c r="DC3" s="374"/>
      <c r="DD3" s="374"/>
      <c r="DE3" s="374"/>
      <c r="DF3" s="374"/>
      <c r="DG3" s="374"/>
      <c r="DH3" s="374"/>
      <c r="DI3" s="378"/>
    </row>
    <row r="4" spans="1:119" ht="18.75" customHeight="1">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150</v>
      </c>
      <c r="AZ4" s="459"/>
      <c r="BA4" s="459"/>
      <c r="BB4" s="459"/>
      <c r="BC4" s="459"/>
      <c r="BD4" s="459"/>
      <c r="BE4" s="459"/>
      <c r="BF4" s="459"/>
      <c r="BG4" s="459"/>
      <c r="BH4" s="459"/>
      <c r="BI4" s="459"/>
      <c r="BJ4" s="459"/>
      <c r="BK4" s="459"/>
      <c r="BL4" s="459"/>
      <c r="BM4" s="460"/>
      <c r="BN4" s="442">
        <v>3307001</v>
      </c>
      <c r="BO4" s="443"/>
      <c r="BP4" s="443"/>
      <c r="BQ4" s="443"/>
      <c r="BR4" s="443"/>
      <c r="BS4" s="443"/>
      <c r="BT4" s="443"/>
      <c r="BU4" s="444"/>
      <c r="BV4" s="442">
        <v>3226329</v>
      </c>
      <c r="BW4" s="443"/>
      <c r="BX4" s="443"/>
      <c r="BY4" s="443"/>
      <c r="BZ4" s="443"/>
      <c r="CA4" s="443"/>
      <c r="CB4" s="443"/>
      <c r="CC4" s="444"/>
      <c r="CD4" s="513" t="s">
        <v>151</v>
      </c>
      <c r="CE4" s="514"/>
      <c r="CF4" s="514"/>
      <c r="CG4" s="514"/>
      <c r="CH4" s="514"/>
      <c r="CI4" s="514"/>
      <c r="CJ4" s="514"/>
      <c r="CK4" s="514"/>
      <c r="CL4" s="514"/>
      <c r="CM4" s="514"/>
      <c r="CN4" s="514"/>
      <c r="CO4" s="514"/>
      <c r="CP4" s="514"/>
      <c r="CQ4" s="514"/>
      <c r="CR4" s="514"/>
      <c r="CS4" s="515"/>
      <c r="CT4" s="547">
        <v>3.3</v>
      </c>
      <c r="CU4" s="548"/>
      <c r="CV4" s="548"/>
      <c r="CW4" s="548"/>
      <c r="CX4" s="548"/>
      <c r="CY4" s="548"/>
      <c r="CZ4" s="548"/>
      <c r="DA4" s="549"/>
      <c r="DB4" s="547">
        <v>1.7</v>
      </c>
      <c r="DC4" s="548"/>
      <c r="DD4" s="548"/>
      <c r="DE4" s="548"/>
      <c r="DF4" s="548"/>
      <c r="DG4" s="548"/>
      <c r="DH4" s="548"/>
      <c r="DI4" s="549"/>
    </row>
    <row r="5" spans="1:119" ht="18.75" customHeight="1">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153</v>
      </c>
      <c r="AN5" s="446"/>
      <c r="AO5" s="446"/>
      <c r="AP5" s="446"/>
      <c r="AQ5" s="446"/>
      <c r="AR5" s="446"/>
      <c r="AS5" s="446"/>
      <c r="AT5" s="447"/>
      <c r="AU5" s="485" t="s">
        <v>72</v>
      </c>
      <c r="AV5" s="486"/>
      <c r="AW5" s="486"/>
      <c r="AX5" s="486"/>
      <c r="AY5" s="452" t="s">
        <v>143</v>
      </c>
      <c r="AZ5" s="453"/>
      <c r="BA5" s="453"/>
      <c r="BB5" s="453"/>
      <c r="BC5" s="453"/>
      <c r="BD5" s="453"/>
      <c r="BE5" s="453"/>
      <c r="BF5" s="453"/>
      <c r="BG5" s="453"/>
      <c r="BH5" s="453"/>
      <c r="BI5" s="453"/>
      <c r="BJ5" s="453"/>
      <c r="BK5" s="453"/>
      <c r="BL5" s="453"/>
      <c r="BM5" s="454"/>
      <c r="BN5" s="455">
        <v>3203890</v>
      </c>
      <c r="BO5" s="456"/>
      <c r="BP5" s="456"/>
      <c r="BQ5" s="456"/>
      <c r="BR5" s="456"/>
      <c r="BS5" s="456"/>
      <c r="BT5" s="456"/>
      <c r="BU5" s="457"/>
      <c r="BV5" s="455">
        <v>3154158</v>
      </c>
      <c r="BW5" s="456"/>
      <c r="BX5" s="456"/>
      <c r="BY5" s="456"/>
      <c r="BZ5" s="456"/>
      <c r="CA5" s="456"/>
      <c r="CB5" s="456"/>
      <c r="CC5" s="457"/>
      <c r="CD5" s="466" t="s">
        <v>155</v>
      </c>
      <c r="CE5" s="417"/>
      <c r="CF5" s="417"/>
      <c r="CG5" s="417"/>
      <c r="CH5" s="417"/>
      <c r="CI5" s="417"/>
      <c r="CJ5" s="417"/>
      <c r="CK5" s="417"/>
      <c r="CL5" s="417"/>
      <c r="CM5" s="417"/>
      <c r="CN5" s="417"/>
      <c r="CO5" s="417"/>
      <c r="CP5" s="417"/>
      <c r="CQ5" s="417"/>
      <c r="CR5" s="417"/>
      <c r="CS5" s="467"/>
      <c r="CT5" s="318">
        <v>92.5</v>
      </c>
      <c r="CU5" s="319"/>
      <c r="CV5" s="319"/>
      <c r="CW5" s="319"/>
      <c r="CX5" s="319"/>
      <c r="CY5" s="319"/>
      <c r="CZ5" s="319"/>
      <c r="DA5" s="320"/>
      <c r="DB5" s="318">
        <v>95.1</v>
      </c>
      <c r="DC5" s="319"/>
      <c r="DD5" s="319"/>
      <c r="DE5" s="319"/>
      <c r="DF5" s="319"/>
      <c r="DG5" s="319"/>
      <c r="DH5" s="319"/>
      <c r="DI5" s="320"/>
    </row>
    <row r="6" spans="1:119" ht="18.75" customHeight="1">
      <c r="A6" s="2"/>
      <c r="B6" s="381" t="s">
        <v>157</v>
      </c>
      <c r="C6" s="332"/>
      <c r="D6" s="332"/>
      <c r="E6" s="382"/>
      <c r="F6" s="382"/>
      <c r="G6" s="382"/>
      <c r="H6" s="382"/>
      <c r="I6" s="382"/>
      <c r="J6" s="382"/>
      <c r="K6" s="382"/>
      <c r="L6" s="382" t="s">
        <v>159</v>
      </c>
      <c r="M6" s="382"/>
      <c r="N6" s="382"/>
      <c r="O6" s="382"/>
      <c r="P6" s="382"/>
      <c r="Q6" s="382"/>
      <c r="R6" s="330"/>
      <c r="S6" s="330"/>
      <c r="T6" s="330"/>
      <c r="U6" s="330"/>
      <c r="V6" s="386"/>
      <c r="W6" s="389" t="s">
        <v>160</v>
      </c>
      <c r="X6" s="331"/>
      <c r="Y6" s="331"/>
      <c r="Z6" s="331"/>
      <c r="AA6" s="331"/>
      <c r="AB6" s="332"/>
      <c r="AC6" s="392" t="s">
        <v>161</v>
      </c>
      <c r="AD6" s="393"/>
      <c r="AE6" s="393"/>
      <c r="AF6" s="393"/>
      <c r="AG6" s="393"/>
      <c r="AH6" s="393"/>
      <c r="AI6" s="393"/>
      <c r="AJ6" s="393"/>
      <c r="AK6" s="393"/>
      <c r="AL6" s="394"/>
      <c r="AM6" s="484" t="s">
        <v>76</v>
      </c>
      <c r="AN6" s="446"/>
      <c r="AO6" s="446"/>
      <c r="AP6" s="446"/>
      <c r="AQ6" s="446"/>
      <c r="AR6" s="446"/>
      <c r="AS6" s="446"/>
      <c r="AT6" s="447"/>
      <c r="AU6" s="485" t="s">
        <v>72</v>
      </c>
      <c r="AV6" s="486"/>
      <c r="AW6" s="486"/>
      <c r="AX6" s="486"/>
      <c r="AY6" s="452" t="s">
        <v>162</v>
      </c>
      <c r="AZ6" s="453"/>
      <c r="BA6" s="453"/>
      <c r="BB6" s="453"/>
      <c r="BC6" s="453"/>
      <c r="BD6" s="453"/>
      <c r="BE6" s="453"/>
      <c r="BF6" s="453"/>
      <c r="BG6" s="453"/>
      <c r="BH6" s="453"/>
      <c r="BI6" s="453"/>
      <c r="BJ6" s="453"/>
      <c r="BK6" s="453"/>
      <c r="BL6" s="453"/>
      <c r="BM6" s="454"/>
      <c r="BN6" s="455">
        <v>103111</v>
      </c>
      <c r="BO6" s="456"/>
      <c r="BP6" s="456"/>
      <c r="BQ6" s="456"/>
      <c r="BR6" s="456"/>
      <c r="BS6" s="456"/>
      <c r="BT6" s="456"/>
      <c r="BU6" s="457"/>
      <c r="BV6" s="455">
        <v>72171</v>
      </c>
      <c r="BW6" s="456"/>
      <c r="BX6" s="456"/>
      <c r="BY6" s="456"/>
      <c r="BZ6" s="456"/>
      <c r="CA6" s="456"/>
      <c r="CB6" s="456"/>
      <c r="CC6" s="457"/>
      <c r="CD6" s="466" t="s">
        <v>165</v>
      </c>
      <c r="CE6" s="417"/>
      <c r="CF6" s="417"/>
      <c r="CG6" s="417"/>
      <c r="CH6" s="417"/>
      <c r="CI6" s="417"/>
      <c r="CJ6" s="417"/>
      <c r="CK6" s="417"/>
      <c r="CL6" s="417"/>
      <c r="CM6" s="417"/>
      <c r="CN6" s="417"/>
      <c r="CO6" s="417"/>
      <c r="CP6" s="417"/>
      <c r="CQ6" s="417"/>
      <c r="CR6" s="417"/>
      <c r="CS6" s="467"/>
      <c r="CT6" s="542">
        <v>92.6</v>
      </c>
      <c r="CU6" s="543"/>
      <c r="CV6" s="543"/>
      <c r="CW6" s="543"/>
      <c r="CX6" s="543"/>
      <c r="CY6" s="543"/>
      <c r="CZ6" s="543"/>
      <c r="DA6" s="544"/>
      <c r="DB6" s="542">
        <v>95.4</v>
      </c>
      <c r="DC6" s="543"/>
      <c r="DD6" s="543"/>
      <c r="DE6" s="543"/>
      <c r="DF6" s="543"/>
      <c r="DG6" s="543"/>
      <c r="DH6" s="543"/>
      <c r="DI6" s="544"/>
    </row>
    <row r="7" spans="1:119" ht="18.75" customHeight="1">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131</v>
      </c>
      <c r="AN7" s="446"/>
      <c r="AO7" s="446"/>
      <c r="AP7" s="446"/>
      <c r="AQ7" s="446"/>
      <c r="AR7" s="446"/>
      <c r="AS7" s="446"/>
      <c r="AT7" s="447"/>
      <c r="AU7" s="485" t="s">
        <v>72</v>
      </c>
      <c r="AV7" s="486"/>
      <c r="AW7" s="486"/>
      <c r="AX7" s="486"/>
      <c r="AY7" s="452" t="s">
        <v>166</v>
      </c>
      <c r="AZ7" s="453"/>
      <c r="BA7" s="453"/>
      <c r="BB7" s="453"/>
      <c r="BC7" s="453"/>
      <c r="BD7" s="453"/>
      <c r="BE7" s="453"/>
      <c r="BF7" s="453"/>
      <c r="BG7" s="453"/>
      <c r="BH7" s="453"/>
      <c r="BI7" s="453"/>
      <c r="BJ7" s="453"/>
      <c r="BK7" s="453"/>
      <c r="BL7" s="453"/>
      <c r="BM7" s="454"/>
      <c r="BN7" s="455">
        <v>40052</v>
      </c>
      <c r="BO7" s="456"/>
      <c r="BP7" s="456"/>
      <c r="BQ7" s="456"/>
      <c r="BR7" s="456"/>
      <c r="BS7" s="456"/>
      <c r="BT7" s="456"/>
      <c r="BU7" s="457"/>
      <c r="BV7" s="455">
        <v>40414</v>
      </c>
      <c r="BW7" s="456"/>
      <c r="BX7" s="456"/>
      <c r="BY7" s="456"/>
      <c r="BZ7" s="456"/>
      <c r="CA7" s="456"/>
      <c r="CB7" s="456"/>
      <c r="CC7" s="457"/>
      <c r="CD7" s="466" t="s">
        <v>167</v>
      </c>
      <c r="CE7" s="417"/>
      <c r="CF7" s="417"/>
      <c r="CG7" s="417"/>
      <c r="CH7" s="417"/>
      <c r="CI7" s="417"/>
      <c r="CJ7" s="417"/>
      <c r="CK7" s="417"/>
      <c r="CL7" s="417"/>
      <c r="CM7" s="417"/>
      <c r="CN7" s="417"/>
      <c r="CO7" s="417"/>
      <c r="CP7" s="417"/>
      <c r="CQ7" s="417"/>
      <c r="CR7" s="417"/>
      <c r="CS7" s="467"/>
      <c r="CT7" s="455">
        <v>1928088</v>
      </c>
      <c r="CU7" s="456"/>
      <c r="CV7" s="456"/>
      <c r="CW7" s="456"/>
      <c r="CX7" s="456"/>
      <c r="CY7" s="456"/>
      <c r="CZ7" s="456"/>
      <c r="DA7" s="457"/>
      <c r="DB7" s="455">
        <v>1888617</v>
      </c>
      <c r="DC7" s="456"/>
      <c r="DD7" s="456"/>
      <c r="DE7" s="456"/>
      <c r="DF7" s="456"/>
      <c r="DG7" s="456"/>
      <c r="DH7" s="456"/>
      <c r="DI7" s="457"/>
    </row>
    <row r="8" spans="1:119" ht="18.75" customHeight="1">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169</v>
      </c>
      <c r="AN8" s="446"/>
      <c r="AO8" s="446"/>
      <c r="AP8" s="446"/>
      <c r="AQ8" s="446"/>
      <c r="AR8" s="446"/>
      <c r="AS8" s="446"/>
      <c r="AT8" s="447"/>
      <c r="AU8" s="485" t="s">
        <v>72</v>
      </c>
      <c r="AV8" s="486"/>
      <c r="AW8" s="486"/>
      <c r="AX8" s="486"/>
      <c r="AY8" s="452" t="s">
        <v>171</v>
      </c>
      <c r="AZ8" s="453"/>
      <c r="BA8" s="453"/>
      <c r="BB8" s="453"/>
      <c r="BC8" s="453"/>
      <c r="BD8" s="453"/>
      <c r="BE8" s="453"/>
      <c r="BF8" s="453"/>
      <c r="BG8" s="453"/>
      <c r="BH8" s="453"/>
      <c r="BI8" s="453"/>
      <c r="BJ8" s="453"/>
      <c r="BK8" s="453"/>
      <c r="BL8" s="453"/>
      <c r="BM8" s="454"/>
      <c r="BN8" s="455">
        <v>63059</v>
      </c>
      <c r="BO8" s="456"/>
      <c r="BP8" s="456"/>
      <c r="BQ8" s="456"/>
      <c r="BR8" s="456"/>
      <c r="BS8" s="456"/>
      <c r="BT8" s="456"/>
      <c r="BU8" s="457"/>
      <c r="BV8" s="455">
        <v>31757</v>
      </c>
      <c r="BW8" s="456"/>
      <c r="BX8" s="456"/>
      <c r="BY8" s="456"/>
      <c r="BZ8" s="456"/>
      <c r="CA8" s="456"/>
      <c r="CB8" s="456"/>
      <c r="CC8" s="457"/>
      <c r="CD8" s="466" t="s">
        <v>172</v>
      </c>
      <c r="CE8" s="417"/>
      <c r="CF8" s="417"/>
      <c r="CG8" s="417"/>
      <c r="CH8" s="417"/>
      <c r="CI8" s="417"/>
      <c r="CJ8" s="417"/>
      <c r="CK8" s="417"/>
      <c r="CL8" s="417"/>
      <c r="CM8" s="417"/>
      <c r="CN8" s="417"/>
      <c r="CO8" s="417"/>
      <c r="CP8" s="417"/>
      <c r="CQ8" s="417"/>
      <c r="CR8" s="417"/>
      <c r="CS8" s="467"/>
      <c r="CT8" s="518">
        <v>0.11</v>
      </c>
      <c r="CU8" s="519"/>
      <c r="CV8" s="519"/>
      <c r="CW8" s="519"/>
      <c r="CX8" s="519"/>
      <c r="CY8" s="519"/>
      <c r="CZ8" s="519"/>
      <c r="DA8" s="520"/>
      <c r="DB8" s="518">
        <v>0.11</v>
      </c>
      <c r="DC8" s="519"/>
      <c r="DD8" s="519"/>
      <c r="DE8" s="519"/>
      <c r="DF8" s="519"/>
      <c r="DG8" s="519"/>
      <c r="DH8" s="519"/>
      <c r="DI8" s="520"/>
    </row>
    <row r="9" spans="1:119" ht="18.75" customHeight="1">
      <c r="A9" s="2"/>
      <c r="B9" s="401" t="s">
        <v>18</v>
      </c>
      <c r="C9" s="402"/>
      <c r="D9" s="402"/>
      <c r="E9" s="402"/>
      <c r="F9" s="402"/>
      <c r="G9" s="402"/>
      <c r="H9" s="402"/>
      <c r="I9" s="402"/>
      <c r="J9" s="402"/>
      <c r="K9" s="403"/>
      <c r="L9" s="536" t="s">
        <v>10</v>
      </c>
      <c r="M9" s="537"/>
      <c r="N9" s="537"/>
      <c r="O9" s="537"/>
      <c r="P9" s="537"/>
      <c r="Q9" s="538"/>
      <c r="R9" s="539">
        <v>2194</v>
      </c>
      <c r="S9" s="540"/>
      <c r="T9" s="540"/>
      <c r="U9" s="540"/>
      <c r="V9" s="541"/>
      <c r="W9" s="373" t="s">
        <v>173</v>
      </c>
      <c r="X9" s="374"/>
      <c r="Y9" s="374"/>
      <c r="Z9" s="374"/>
      <c r="AA9" s="374"/>
      <c r="AB9" s="374"/>
      <c r="AC9" s="374"/>
      <c r="AD9" s="374"/>
      <c r="AE9" s="374"/>
      <c r="AF9" s="374"/>
      <c r="AG9" s="374"/>
      <c r="AH9" s="374"/>
      <c r="AI9" s="374"/>
      <c r="AJ9" s="374"/>
      <c r="AK9" s="374"/>
      <c r="AL9" s="378"/>
      <c r="AM9" s="484" t="s">
        <v>175</v>
      </c>
      <c r="AN9" s="446"/>
      <c r="AO9" s="446"/>
      <c r="AP9" s="446"/>
      <c r="AQ9" s="446"/>
      <c r="AR9" s="446"/>
      <c r="AS9" s="446"/>
      <c r="AT9" s="447"/>
      <c r="AU9" s="485" t="s">
        <v>72</v>
      </c>
      <c r="AV9" s="486"/>
      <c r="AW9" s="486"/>
      <c r="AX9" s="486"/>
      <c r="AY9" s="452" t="s">
        <v>74</v>
      </c>
      <c r="AZ9" s="453"/>
      <c r="BA9" s="453"/>
      <c r="BB9" s="453"/>
      <c r="BC9" s="453"/>
      <c r="BD9" s="453"/>
      <c r="BE9" s="453"/>
      <c r="BF9" s="453"/>
      <c r="BG9" s="453"/>
      <c r="BH9" s="453"/>
      <c r="BI9" s="453"/>
      <c r="BJ9" s="453"/>
      <c r="BK9" s="453"/>
      <c r="BL9" s="453"/>
      <c r="BM9" s="454"/>
      <c r="BN9" s="455">
        <v>31302</v>
      </c>
      <c r="BO9" s="456"/>
      <c r="BP9" s="456"/>
      <c r="BQ9" s="456"/>
      <c r="BR9" s="456"/>
      <c r="BS9" s="456"/>
      <c r="BT9" s="456"/>
      <c r="BU9" s="457"/>
      <c r="BV9" s="455">
        <v>-27893</v>
      </c>
      <c r="BW9" s="456"/>
      <c r="BX9" s="456"/>
      <c r="BY9" s="456"/>
      <c r="BZ9" s="456"/>
      <c r="CA9" s="456"/>
      <c r="CB9" s="456"/>
      <c r="CC9" s="457"/>
      <c r="CD9" s="466" t="s">
        <v>70</v>
      </c>
      <c r="CE9" s="417"/>
      <c r="CF9" s="417"/>
      <c r="CG9" s="417"/>
      <c r="CH9" s="417"/>
      <c r="CI9" s="417"/>
      <c r="CJ9" s="417"/>
      <c r="CK9" s="417"/>
      <c r="CL9" s="417"/>
      <c r="CM9" s="417"/>
      <c r="CN9" s="417"/>
      <c r="CO9" s="417"/>
      <c r="CP9" s="417"/>
      <c r="CQ9" s="417"/>
      <c r="CR9" s="417"/>
      <c r="CS9" s="467"/>
      <c r="CT9" s="318">
        <v>19.5</v>
      </c>
      <c r="CU9" s="319"/>
      <c r="CV9" s="319"/>
      <c r="CW9" s="319"/>
      <c r="CX9" s="319"/>
      <c r="CY9" s="319"/>
      <c r="CZ9" s="319"/>
      <c r="DA9" s="320"/>
      <c r="DB9" s="318">
        <v>20.6</v>
      </c>
      <c r="DC9" s="319"/>
      <c r="DD9" s="319"/>
      <c r="DE9" s="319"/>
      <c r="DF9" s="319"/>
      <c r="DG9" s="319"/>
      <c r="DH9" s="319"/>
      <c r="DI9" s="320"/>
    </row>
    <row r="10" spans="1:119" ht="18.75" customHeight="1">
      <c r="A10" s="2"/>
      <c r="B10" s="401"/>
      <c r="C10" s="402"/>
      <c r="D10" s="402"/>
      <c r="E10" s="402"/>
      <c r="F10" s="402"/>
      <c r="G10" s="402"/>
      <c r="H10" s="402"/>
      <c r="I10" s="402"/>
      <c r="J10" s="402"/>
      <c r="K10" s="403"/>
      <c r="L10" s="445" t="s">
        <v>177</v>
      </c>
      <c r="M10" s="446"/>
      <c r="N10" s="446"/>
      <c r="O10" s="446"/>
      <c r="P10" s="446"/>
      <c r="Q10" s="447"/>
      <c r="R10" s="448">
        <v>2584</v>
      </c>
      <c r="S10" s="449"/>
      <c r="T10" s="449"/>
      <c r="U10" s="449"/>
      <c r="V10" s="451"/>
      <c r="W10" s="375"/>
      <c r="X10" s="376"/>
      <c r="Y10" s="376"/>
      <c r="Z10" s="376"/>
      <c r="AA10" s="376"/>
      <c r="AB10" s="376"/>
      <c r="AC10" s="376"/>
      <c r="AD10" s="376"/>
      <c r="AE10" s="376"/>
      <c r="AF10" s="376"/>
      <c r="AG10" s="376"/>
      <c r="AH10" s="376"/>
      <c r="AI10" s="376"/>
      <c r="AJ10" s="376"/>
      <c r="AK10" s="376"/>
      <c r="AL10" s="379"/>
      <c r="AM10" s="484" t="s">
        <v>179</v>
      </c>
      <c r="AN10" s="446"/>
      <c r="AO10" s="446"/>
      <c r="AP10" s="446"/>
      <c r="AQ10" s="446"/>
      <c r="AR10" s="446"/>
      <c r="AS10" s="446"/>
      <c r="AT10" s="447"/>
      <c r="AU10" s="485" t="s">
        <v>181</v>
      </c>
      <c r="AV10" s="486"/>
      <c r="AW10" s="486"/>
      <c r="AX10" s="486"/>
      <c r="AY10" s="452" t="s">
        <v>183</v>
      </c>
      <c r="AZ10" s="453"/>
      <c r="BA10" s="453"/>
      <c r="BB10" s="453"/>
      <c r="BC10" s="453"/>
      <c r="BD10" s="453"/>
      <c r="BE10" s="453"/>
      <c r="BF10" s="453"/>
      <c r="BG10" s="453"/>
      <c r="BH10" s="453"/>
      <c r="BI10" s="453"/>
      <c r="BJ10" s="453"/>
      <c r="BK10" s="453"/>
      <c r="BL10" s="453"/>
      <c r="BM10" s="454"/>
      <c r="BN10" s="455">
        <v>10600</v>
      </c>
      <c r="BO10" s="456"/>
      <c r="BP10" s="456"/>
      <c r="BQ10" s="456"/>
      <c r="BR10" s="456"/>
      <c r="BS10" s="456"/>
      <c r="BT10" s="456"/>
      <c r="BU10" s="457"/>
      <c r="BV10" s="455">
        <v>10100</v>
      </c>
      <c r="BW10" s="456"/>
      <c r="BX10" s="456"/>
      <c r="BY10" s="456"/>
      <c r="BZ10" s="456"/>
      <c r="CA10" s="456"/>
      <c r="CB10" s="456"/>
      <c r="CC10" s="457"/>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c r="A11" s="2"/>
      <c r="B11" s="401"/>
      <c r="C11" s="402"/>
      <c r="D11" s="402"/>
      <c r="E11" s="402"/>
      <c r="F11" s="402"/>
      <c r="G11" s="402"/>
      <c r="H11" s="402"/>
      <c r="I11" s="402"/>
      <c r="J11" s="402"/>
      <c r="K11" s="403"/>
      <c r="L11" s="418" t="s">
        <v>187</v>
      </c>
      <c r="M11" s="419"/>
      <c r="N11" s="419"/>
      <c r="O11" s="419"/>
      <c r="P11" s="419"/>
      <c r="Q11" s="420"/>
      <c r="R11" s="533" t="s">
        <v>190</v>
      </c>
      <c r="S11" s="534"/>
      <c r="T11" s="534"/>
      <c r="U11" s="534"/>
      <c r="V11" s="535"/>
      <c r="W11" s="375"/>
      <c r="X11" s="376"/>
      <c r="Y11" s="376"/>
      <c r="Z11" s="376"/>
      <c r="AA11" s="376"/>
      <c r="AB11" s="376"/>
      <c r="AC11" s="376"/>
      <c r="AD11" s="376"/>
      <c r="AE11" s="376"/>
      <c r="AF11" s="376"/>
      <c r="AG11" s="376"/>
      <c r="AH11" s="376"/>
      <c r="AI11" s="376"/>
      <c r="AJ11" s="376"/>
      <c r="AK11" s="376"/>
      <c r="AL11" s="379"/>
      <c r="AM11" s="484" t="s">
        <v>191</v>
      </c>
      <c r="AN11" s="446"/>
      <c r="AO11" s="446"/>
      <c r="AP11" s="446"/>
      <c r="AQ11" s="446"/>
      <c r="AR11" s="446"/>
      <c r="AS11" s="446"/>
      <c r="AT11" s="447"/>
      <c r="AU11" s="485" t="s">
        <v>181</v>
      </c>
      <c r="AV11" s="486"/>
      <c r="AW11" s="486"/>
      <c r="AX11" s="486"/>
      <c r="AY11" s="452" t="s">
        <v>192</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195</v>
      </c>
      <c r="CE11" s="417"/>
      <c r="CF11" s="417"/>
      <c r="CG11" s="417"/>
      <c r="CH11" s="417"/>
      <c r="CI11" s="417"/>
      <c r="CJ11" s="417"/>
      <c r="CK11" s="417"/>
      <c r="CL11" s="417"/>
      <c r="CM11" s="417"/>
      <c r="CN11" s="417"/>
      <c r="CO11" s="417"/>
      <c r="CP11" s="417"/>
      <c r="CQ11" s="417"/>
      <c r="CR11" s="417"/>
      <c r="CS11" s="467"/>
      <c r="CT11" s="518" t="s">
        <v>196</v>
      </c>
      <c r="CU11" s="519"/>
      <c r="CV11" s="519"/>
      <c r="CW11" s="519"/>
      <c r="CX11" s="519"/>
      <c r="CY11" s="519"/>
      <c r="CZ11" s="519"/>
      <c r="DA11" s="520"/>
      <c r="DB11" s="518" t="s">
        <v>196</v>
      </c>
      <c r="DC11" s="519"/>
      <c r="DD11" s="519"/>
      <c r="DE11" s="519"/>
      <c r="DF11" s="519"/>
      <c r="DG11" s="519"/>
      <c r="DH11" s="519"/>
      <c r="DI11" s="520"/>
    </row>
    <row r="12" spans="1:119" ht="18.75" customHeight="1">
      <c r="A12" s="2"/>
      <c r="B12" s="404" t="s">
        <v>197</v>
      </c>
      <c r="C12" s="405"/>
      <c r="D12" s="405"/>
      <c r="E12" s="405"/>
      <c r="F12" s="405"/>
      <c r="G12" s="405"/>
      <c r="H12" s="405"/>
      <c r="I12" s="405"/>
      <c r="J12" s="405"/>
      <c r="K12" s="406"/>
      <c r="L12" s="521" t="s">
        <v>199</v>
      </c>
      <c r="M12" s="522"/>
      <c r="N12" s="522"/>
      <c r="O12" s="522"/>
      <c r="P12" s="522"/>
      <c r="Q12" s="523"/>
      <c r="R12" s="524">
        <v>2059</v>
      </c>
      <c r="S12" s="525"/>
      <c r="T12" s="525"/>
      <c r="U12" s="525"/>
      <c r="V12" s="526"/>
      <c r="W12" s="527" t="s">
        <v>5</v>
      </c>
      <c r="X12" s="486"/>
      <c r="Y12" s="486"/>
      <c r="Z12" s="486"/>
      <c r="AA12" s="486"/>
      <c r="AB12" s="528"/>
      <c r="AC12" s="529" t="s">
        <v>113</v>
      </c>
      <c r="AD12" s="530"/>
      <c r="AE12" s="530"/>
      <c r="AF12" s="530"/>
      <c r="AG12" s="531"/>
      <c r="AH12" s="529" t="s">
        <v>200</v>
      </c>
      <c r="AI12" s="530"/>
      <c r="AJ12" s="530"/>
      <c r="AK12" s="530"/>
      <c r="AL12" s="532"/>
      <c r="AM12" s="484" t="s">
        <v>202</v>
      </c>
      <c r="AN12" s="446"/>
      <c r="AO12" s="446"/>
      <c r="AP12" s="446"/>
      <c r="AQ12" s="446"/>
      <c r="AR12" s="446"/>
      <c r="AS12" s="446"/>
      <c r="AT12" s="447"/>
      <c r="AU12" s="485" t="s">
        <v>72</v>
      </c>
      <c r="AV12" s="486"/>
      <c r="AW12" s="486"/>
      <c r="AX12" s="486"/>
      <c r="AY12" s="452" t="s">
        <v>204</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206</v>
      </c>
      <c r="CE12" s="417"/>
      <c r="CF12" s="417"/>
      <c r="CG12" s="417"/>
      <c r="CH12" s="417"/>
      <c r="CI12" s="417"/>
      <c r="CJ12" s="417"/>
      <c r="CK12" s="417"/>
      <c r="CL12" s="417"/>
      <c r="CM12" s="417"/>
      <c r="CN12" s="417"/>
      <c r="CO12" s="417"/>
      <c r="CP12" s="417"/>
      <c r="CQ12" s="417"/>
      <c r="CR12" s="417"/>
      <c r="CS12" s="467"/>
      <c r="CT12" s="518" t="s">
        <v>196</v>
      </c>
      <c r="CU12" s="519"/>
      <c r="CV12" s="519"/>
      <c r="CW12" s="519"/>
      <c r="CX12" s="519"/>
      <c r="CY12" s="519"/>
      <c r="CZ12" s="519"/>
      <c r="DA12" s="520"/>
      <c r="DB12" s="518" t="s">
        <v>196</v>
      </c>
      <c r="DC12" s="519"/>
      <c r="DD12" s="519"/>
      <c r="DE12" s="519"/>
      <c r="DF12" s="519"/>
      <c r="DG12" s="519"/>
      <c r="DH12" s="519"/>
      <c r="DI12" s="520"/>
    </row>
    <row r="13" spans="1:119" ht="18.75" customHeight="1">
      <c r="A13" s="2"/>
      <c r="B13" s="407"/>
      <c r="C13" s="408"/>
      <c r="D13" s="408"/>
      <c r="E13" s="408"/>
      <c r="F13" s="408"/>
      <c r="G13" s="408"/>
      <c r="H13" s="408"/>
      <c r="I13" s="408"/>
      <c r="J13" s="408"/>
      <c r="K13" s="409"/>
      <c r="L13" s="14"/>
      <c r="M13" s="507" t="s">
        <v>207</v>
      </c>
      <c r="N13" s="508"/>
      <c r="O13" s="508"/>
      <c r="P13" s="508"/>
      <c r="Q13" s="509"/>
      <c r="R13" s="510">
        <v>2044</v>
      </c>
      <c r="S13" s="511"/>
      <c r="T13" s="511"/>
      <c r="U13" s="511"/>
      <c r="V13" s="512"/>
      <c r="W13" s="389" t="s">
        <v>209</v>
      </c>
      <c r="X13" s="331"/>
      <c r="Y13" s="331"/>
      <c r="Z13" s="331"/>
      <c r="AA13" s="331"/>
      <c r="AB13" s="332"/>
      <c r="AC13" s="448">
        <v>235</v>
      </c>
      <c r="AD13" s="449"/>
      <c r="AE13" s="449"/>
      <c r="AF13" s="449"/>
      <c r="AG13" s="450"/>
      <c r="AH13" s="448">
        <v>274</v>
      </c>
      <c r="AI13" s="449"/>
      <c r="AJ13" s="449"/>
      <c r="AK13" s="449"/>
      <c r="AL13" s="451"/>
      <c r="AM13" s="484" t="s">
        <v>210</v>
      </c>
      <c r="AN13" s="446"/>
      <c r="AO13" s="446"/>
      <c r="AP13" s="446"/>
      <c r="AQ13" s="446"/>
      <c r="AR13" s="446"/>
      <c r="AS13" s="446"/>
      <c r="AT13" s="447"/>
      <c r="AU13" s="485" t="s">
        <v>181</v>
      </c>
      <c r="AV13" s="486"/>
      <c r="AW13" s="486"/>
      <c r="AX13" s="486"/>
      <c r="AY13" s="452" t="s">
        <v>212</v>
      </c>
      <c r="AZ13" s="453"/>
      <c r="BA13" s="453"/>
      <c r="BB13" s="453"/>
      <c r="BC13" s="453"/>
      <c r="BD13" s="453"/>
      <c r="BE13" s="453"/>
      <c r="BF13" s="453"/>
      <c r="BG13" s="453"/>
      <c r="BH13" s="453"/>
      <c r="BI13" s="453"/>
      <c r="BJ13" s="453"/>
      <c r="BK13" s="453"/>
      <c r="BL13" s="453"/>
      <c r="BM13" s="454"/>
      <c r="BN13" s="455">
        <v>41902</v>
      </c>
      <c r="BO13" s="456"/>
      <c r="BP13" s="456"/>
      <c r="BQ13" s="456"/>
      <c r="BR13" s="456"/>
      <c r="BS13" s="456"/>
      <c r="BT13" s="456"/>
      <c r="BU13" s="457"/>
      <c r="BV13" s="455">
        <v>-17793</v>
      </c>
      <c r="BW13" s="456"/>
      <c r="BX13" s="456"/>
      <c r="BY13" s="456"/>
      <c r="BZ13" s="456"/>
      <c r="CA13" s="456"/>
      <c r="CB13" s="456"/>
      <c r="CC13" s="457"/>
      <c r="CD13" s="466" t="s">
        <v>214</v>
      </c>
      <c r="CE13" s="417"/>
      <c r="CF13" s="417"/>
      <c r="CG13" s="417"/>
      <c r="CH13" s="417"/>
      <c r="CI13" s="417"/>
      <c r="CJ13" s="417"/>
      <c r="CK13" s="417"/>
      <c r="CL13" s="417"/>
      <c r="CM13" s="417"/>
      <c r="CN13" s="417"/>
      <c r="CO13" s="417"/>
      <c r="CP13" s="417"/>
      <c r="CQ13" s="417"/>
      <c r="CR13" s="417"/>
      <c r="CS13" s="467"/>
      <c r="CT13" s="318">
        <v>12.5</v>
      </c>
      <c r="CU13" s="319"/>
      <c r="CV13" s="319"/>
      <c r="CW13" s="319"/>
      <c r="CX13" s="319"/>
      <c r="CY13" s="319"/>
      <c r="CZ13" s="319"/>
      <c r="DA13" s="320"/>
      <c r="DB13" s="318">
        <v>12.1</v>
      </c>
      <c r="DC13" s="319"/>
      <c r="DD13" s="319"/>
      <c r="DE13" s="319"/>
      <c r="DF13" s="319"/>
      <c r="DG13" s="319"/>
      <c r="DH13" s="319"/>
      <c r="DI13" s="320"/>
    </row>
    <row r="14" spans="1:119" ht="18.75" customHeight="1">
      <c r="A14" s="2"/>
      <c r="B14" s="407"/>
      <c r="C14" s="408"/>
      <c r="D14" s="408"/>
      <c r="E14" s="408"/>
      <c r="F14" s="408"/>
      <c r="G14" s="408"/>
      <c r="H14" s="408"/>
      <c r="I14" s="408"/>
      <c r="J14" s="408"/>
      <c r="K14" s="409"/>
      <c r="L14" s="497" t="s">
        <v>215</v>
      </c>
      <c r="M14" s="516"/>
      <c r="N14" s="516"/>
      <c r="O14" s="516"/>
      <c r="P14" s="516"/>
      <c r="Q14" s="517"/>
      <c r="R14" s="510">
        <v>2118</v>
      </c>
      <c r="S14" s="511"/>
      <c r="T14" s="511"/>
      <c r="U14" s="511"/>
      <c r="V14" s="512"/>
      <c r="W14" s="377"/>
      <c r="X14" s="334"/>
      <c r="Y14" s="334"/>
      <c r="Z14" s="334"/>
      <c r="AA14" s="334"/>
      <c r="AB14" s="335"/>
      <c r="AC14" s="500">
        <v>24.7</v>
      </c>
      <c r="AD14" s="501"/>
      <c r="AE14" s="501"/>
      <c r="AF14" s="501"/>
      <c r="AG14" s="502"/>
      <c r="AH14" s="500">
        <v>26.7</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217</v>
      </c>
      <c r="CE14" s="462"/>
      <c r="CF14" s="462"/>
      <c r="CG14" s="462"/>
      <c r="CH14" s="462"/>
      <c r="CI14" s="462"/>
      <c r="CJ14" s="462"/>
      <c r="CK14" s="462"/>
      <c r="CL14" s="462"/>
      <c r="CM14" s="462"/>
      <c r="CN14" s="462"/>
      <c r="CO14" s="462"/>
      <c r="CP14" s="462"/>
      <c r="CQ14" s="462"/>
      <c r="CR14" s="462"/>
      <c r="CS14" s="463"/>
      <c r="CT14" s="504">
        <v>29.9</v>
      </c>
      <c r="CU14" s="505"/>
      <c r="CV14" s="505"/>
      <c r="CW14" s="505"/>
      <c r="CX14" s="505"/>
      <c r="CY14" s="505"/>
      <c r="CZ14" s="505"/>
      <c r="DA14" s="506"/>
      <c r="DB14" s="504">
        <v>40</v>
      </c>
      <c r="DC14" s="505"/>
      <c r="DD14" s="505"/>
      <c r="DE14" s="505"/>
      <c r="DF14" s="505"/>
      <c r="DG14" s="505"/>
      <c r="DH14" s="505"/>
      <c r="DI14" s="506"/>
    </row>
    <row r="15" spans="1:119" ht="18.75" customHeight="1">
      <c r="A15" s="2"/>
      <c r="B15" s="407"/>
      <c r="C15" s="408"/>
      <c r="D15" s="408"/>
      <c r="E15" s="408"/>
      <c r="F15" s="408"/>
      <c r="G15" s="408"/>
      <c r="H15" s="408"/>
      <c r="I15" s="408"/>
      <c r="J15" s="408"/>
      <c r="K15" s="409"/>
      <c r="L15" s="14"/>
      <c r="M15" s="507" t="s">
        <v>207</v>
      </c>
      <c r="N15" s="508"/>
      <c r="O15" s="508"/>
      <c r="P15" s="508"/>
      <c r="Q15" s="509"/>
      <c r="R15" s="510">
        <v>2103</v>
      </c>
      <c r="S15" s="511"/>
      <c r="T15" s="511"/>
      <c r="U15" s="511"/>
      <c r="V15" s="512"/>
      <c r="W15" s="389" t="s">
        <v>7</v>
      </c>
      <c r="X15" s="331"/>
      <c r="Y15" s="331"/>
      <c r="Z15" s="331"/>
      <c r="AA15" s="331"/>
      <c r="AB15" s="332"/>
      <c r="AC15" s="448">
        <v>184</v>
      </c>
      <c r="AD15" s="449"/>
      <c r="AE15" s="449"/>
      <c r="AF15" s="449"/>
      <c r="AG15" s="450"/>
      <c r="AH15" s="448">
        <v>194</v>
      </c>
      <c r="AI15" s="449"/>
      <c r="AJ15" s="449"/>
      <c r="AK15" s="449"/>
      <c r="AL15" s="451"/>
      <c r="AM15" s="484"/>
      <c r="AN15" s="446"/>
      <c r="AO15" s="446"/>
      <c r="AP15" s="446"/>
      <c r="AQ15" s="446"/>
      <c r="AR15" s="446"/>
      <c r="AS15" s="446"/>
      <c r="AT15" s="447"/>
      <c r="AU15" s="485"/>
      <c r="AV15" s="486"/>
      <c r="AW15" s="486"/>
      <c r="AX15" s="486"/>
      <c r="AY15" s="458" t="s">
        <v>220</v>
      </c>
      <c r="AZ15" s="459"/>
      <c r="BA15" s="459"/>
      <c r="BB15" s="459"/>
      <c r="BC15" s="459"/>
      <c r="BD15" s="459"/>
      <c r="BE15" s="459"/>
      <c r="BF15" s="459"/>
      <c r="BG15" s="459"/>
      <c r="BH15" s="459"/>
      <c r="BI15" s="459"/>
      <c r="BJ15" s="459"/>
      <c r="BK15" s="459"/>
      <c r="BL15" s="459"/>
      <c r="BM15" s="460"/>
      <c r="BN15" s="442">
        <v>213259</v>
      </c>
      <c r="BO15" s="443"/>
      <c r="BP15" s="443"/>
      <c r="BQ15" s="443"/>
      <c r="BR15" s="443"/>
      <c r="BS15" s="443"/>
      <c r="BT15" s="443"/>
      <c r="BU15" s="444"/>
      <c r="BV15" s="442">
        <v>226038</v>
      </c>
      <c r="BW15" s="443"/>
      <c r="BX15" s="443"/>
      <c r="BY15" s="443"/>
      <c r="BZ15" s="443"/>
      <c r="CA15" s="443"/>
      <c r="CB15" s="443"/>
      <c r="CC15" s="444"/>
      <c r="CD15" s="513" t="s">
        <v>208</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c r="A16" s="2"/>
      <c r="B16" s="407"/>
      <c r="C16" s="408"/>
      <c r="D16" s="408"/>
      <c r="E16" s="408"/>
      <c r="F16" s="408"/>
      <c r="G16" s="408"/>
      <c r="H16" s="408"/>
      <c r="I16" s="408"/>
      <c r="J16" s="408"/>
      <c r="K16" s="409"/>
      <c r="L16" s="497" t="s">
        <v>221</v>
      </c>
      <c r="M16" s="498"/>
      <c r="N16" s="498"/>
      <c r="O16" s="498"/>
      <c r="P16" s="498"/>
      <c r="Q16" s="499"/>
      <c r="R16" s="494" t="s">
        <v>223</v>
      </c>
      <c r="S16" s="495"/>
      <c r="T16" s="495"/>
      <c r="U16" s="495"/>
      <c r="V16" s="496"/>
      <c r="W16" s="377"/>
      <c r="X16" s="334"/>
      <c r="Y16" s="334"/>
      <c r="Z16" s="334"/>
      <c r="AA16" s="334"/>
      <c r="AB16" s="335"/>
      <c r="AC16" s="500">
        <v>19.399999999999999</v>
      </c>
      <c r="AD16" s="501"/>
      <c r="AE16" s="501"/>
      <c r="AF16" s="501"/>
      <c r="AG16" s="502"/>
      <c r="AH16" s="500">
        <v>18.899999999999999</v>
      </c>
      <c r="AI16" s="501"/>
      <c r="AJ16" s="501"/>
      <c r="AK16" s="501"/>
      <c r="AL16" s="503"/>
      <c r="AM16" s="484"/>
      <c r="AN16" s="446"/>
      <c r="AO16" s="446"/>
      <c r="AP16" s="446"/>
      <c r="AQ16" s="446"/>
      <c r="AR16" s="446"/>
      <c r="AS16" s="446"/>
      <c r="AT16" s="447"/>
      <c r="AU16" s="485"/>
      <c r="AV16" s="486"/>
      <c r="AW16" s="486"/>
      <c r="AX16" s="486"/>
      <c r="AY16" s="452" t="s">
        <v>110</v>
      </c>
      <c r="AZ16" s="453"/>
      <c r="BA16" s="453"/>
      <c r="BB16" s="453"/>
      <c r="BC16" s="453"/>
      <c r="BD16" s="453"/>
      <c r="BE16" s="453"/>
      <c r="BF16" s="453"/>
      <c r="BG16" s="453"/>
      <c r="BH16" s="453"/>
      <c r="BI16" s="453"/>
      <c r="BJ16" s="453"/>
      <c r="BK16" s="453"/>
      <c r="BL16" s="453"/>
      <c r="BM16" s="454"/>
      <c r="BN16" s="455">
        <v>1880954</v>
      </c>
      <c r="BO16" s="456"/>
      <c r="BP16" s="456"/>
      <c r="BQ16" s="456"/>
      <c r="BR16" s="456"/>
      <c r="BS16" s="456"/>
      <c r="BT16" s="456"/>
      <c r="BU16" s="457"/>
      <c r="BV16" s="455">
        <v>1831215</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c r="A17" s="2"/>
      <c r="B17" s="410"/>
      <c r="C17" s="411"/>
      <c r="D17" s="411"/>
      <c r="E17" s="411"/>
      <c r="F17" s="411"/>
      <c r="G17" s="411"/>
      <c r="H17" s="411"/>
      <c r="I17" s="411"/>
      <c r="J17" s="411"/>
      <c r="K17" s="412"/>
      <c r="L17" s="15"/>
      <c r="M17" s="491" t="s">
        <v>105</v>
      </c>
      <c r="N17" s="492"/>
      <c r="O17" s="492"/>
      <c r="P17" s="492"/>
      <c r="Q17" s="493"/>
      <c r="R17" s="494" t="s">
        <v>223</v>
      </c>
      <c r="S17" s="495"/>
      <c r="T17" s="495"/>
      <c r="U17" s="495"/>
      <c r="V17" s="496"/>
      <c r="W17" s="389" t="s">
        <v>97</v>
      </c>
      <c r="X17" s="331"/>
      <c r="Y17" s="331"/>
      <c r="Z17" s="331"/>
      <c r="AA17" s="331"/>
      <c r="AB17" s="332"/>
      <c r="AC17" s="448">
        <v>531</v>
      </c>
      <c r="AD17" s="449"/>
      <c r="AE17" s="449"/>
      <c r="AF17" s="449"/>
      <c r="AG17" s="450"/>
      <c r="AH17" s="448">
        <v>560</v>
      </c>
      <c r="AI17" s="449"/>
      <c r="AJ17" s="449"/>
      <c r="AK17" s="449"/>
      <c r="AL17" s="451"/>
      <c r="AM17" s="484"/>
      <c r="AN17" s="446"/>
      <c r="AO17" s="446"/>
      <c r="AP17" s="446"/>
      <c r="AQ17" s="446"/>
      <c r="AR17" s="446"/>
      <c r="AS17" s="446"/>
      <c r="AT17" s="447"/>
      <c r="AU17" s="485"/>
      <c r="AV17" s="486"/>
      <c r="AW17" s="486"/>
      <c r="AX17" s="486"/>
      <c r="AY17" s="452" t="s">
        <v>224</v>
      </c>
      <c r="AZ17" s="453"/>
      <c r="BA17" s="453"/>
      <c r="BB17" s="453"/>
      <c r="BC17" s="453"/>
      <c r="BD17" s="453"/>
      <c r="BE17" s="453"/>
      <c r="BF17" s="453"/>
      <c r="BG17" s="453"/>
      <c r="BH17" s="453"/>
      <c r="BI17" s="453"/>
      <c r="BJ17" s="453"/>
      <c r="BK17" s="453"/>
      <c r="BL17" s="453"/>
      <c r="BM17" s="454"/>
      <c r="BN17" s="455">
        <v>257841</v>
      </c>
      <c r="BO17" s="456"/>
      <c r="BP17" s="456"/>
      <c r="BQ17" s="456"/>
      <c r="BR17" s="456"/>
      <c r="BS17" s="456"/>
      <c r="BT17" s="456"/>
      <c r="BU17" s="457"/>
      <c r="BV17" s="455">
        <v>276932</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c r="A18" s="2"/>
      <c r="B18" s="471" t="s">
        <v>225</v>
      </c>
      <c r="C18" s="403"/>
      <c r="D18" s="403"/>
      <c r="E18" s="472"/>
      <c r="F18" s="472"/>
      <c r="G18" s="472"/>
      <c r="H18" s="472"/>
      <c r="I18" s="472"/>
      <c r="J18" s="472"/>
      <c r="K18" s="472"/>
      <c r="L18" s="487">
        <v>74.02</v>
      </c>
      <c r="M18" s="487"/>
      <c r="N18" s="487"/>
      <c r="O18" s="487"/>
      <c r="P18" s="487"/>
      <c r="Q18" s="487"/>
      <c r="R18" s="488"/>
      <c r="S18" s="488"/>
      <c r="T18" s="488"/>
      <c r="U18" s="488"/>
      <c r="V18" s="489"/>
      <c r="W18" s="390"/>
      <c r="X18" s="391"/>
      <c r="Y18" s="391"/>
      <c r="Z18" s="391"/>
      <c r="AA18" s="391"/>
      <c r="AB18" s="384"/>
      <c r="AC18" s="427">
        <v>55.9</v>
      </c>
      <c r="AD18" s="428"/>
      <c r="AE18" s="428"/>
      <c r="AF18" s="428"/>
      <c r="AG18" s="490"/>
      <c r="AH18" s="427">
        <v>54.5</v>
      </c>
      <c r="AI18" s="428"/>
      <c r="AJ18" s="428"/>
      <c r="AK18" s="428"/>
      <c r="AL18" s="429"/>
      <c r="AM18" s="484"/>
      <c r="AN18" s="446"/>
      <c r="AO18" s="446"/>
      <c r="AP18" s="446"/>
      <c r="AQ18" s="446"/>
      <c r="AR18" s="446"/>
      <c r="AS18" s="446"/>
      <c r="AT18" s="447"/>
      <c r="AU18" s="485"/>
      <c r="AV18" s="486"/>
      <c r="AW18" s="486"/>
      <c r="AX18" s="486"/>
      <c r="AY18" s="452" t="s">
        <v>226</v>
      </c>
      <c r="AZ18" s="453"/>
      <c r="BA18" s="453"/>
      <c r="BB18" s="453"/>
      <c r="BC18" s="453"/>
      <c r="BD18" s="453"/>
      <c r="BE18" s="453"/>
      <c r="BF18" s="453"/>
      <c r="BG18" s="453"/>
      <c r="BH18" s="453"/>
      <c r="BI18" s="453"/>
      <c r="BJ18" s="453"/>
      <c r="BK18" s="453"/>
      <c r="BL18" s="453"/>
      <c r="BM18" s="454"/>
      <c r="BN18" s="455">
        <v>1795089</v>
      </c>
      <c r="BO18" s="456"/>
      <c r="BP18" s="456"/>
      <c r="BQ18" s="456"/>
      <c r="BR18" s="456"/>
      <c r="BS18" s="456"/>
      <c r="BT18" s="456"/>
      <c r="BU18" s="457"/>
      <c r="BV18" s="455">
        <v>1787526</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c r="A19" s="2"/>
      <c r="B19" s="471" t="s">
        <v>57</v>
      </c>
      <c r="C19" s="403"/>
      <c r="D19" s="403"/>
      <c r="E19" s="472"/>
      <c r="F19" s="472"/>
      <c r="G19" s="472"/>
      <c r="H19" s="472"/>
      <c r="I19" s="472"/>
      <c r="J19" s="472"/>
      <c r="K19" s="472"/>
      <c r="L19" s="473">
        <v>30</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227</v>
      </c>
      <c r="AZ19" s="453"/>
      <c r="BA19" s="453"/>
      <c r="BB19" s="453"/>
      <c r="BC19" s="453"/>
      <c r="BD19" s="453"/>
      <c r="BE19" s="453"/>
      <c r="BF19" s="453"/>
      <c r="BG19" s="453"/>
      <c r="BH19" s="453"/>
      <c r="BI19" s="453"/>
      <c r="BJ19" s="453"/>
      <c r="BK19" s="453"/>
      <c r="BL19" s="453"/>
      <c r="BM19" s="454"/>
      <c r="BN19" s="455">
        <v>2468053</v>
      </c>
      <c r="BO19" s="456"/>
      <c r="BP19" s="456"/>
      <c r="BQ19" s="456"/>
      <c r="BR19" s="456"/>
      <c r="BS19" s="456"/>
      <c r="BT19" s="456"/>
      <c r="BU19" s="457"/>
      <c r="BV19" s="455">
        <v>2239887</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c r="A20" s="2"/>
      <c r="B20" s="471" t="s">
        <v>230</v>
      </c>
      <c r="C20" s="403"/>
      <c r="D20" s="403"/>
      <c r="E20" s="472"/>
      <c r="F20" s="472"/>
      <c r="G20" s="472"/>
      <c r="H20" s="472"/>
      <c r="I20" s="472"/>
      <c r="J20" s="472"/>
      <c r="K20" s="472"/>
      <c r="L20" s="473">
        <v>1236</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c r="A21" s="2"/>
      <c r="B21" s="468" t="s">
        <v>233</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c r="A22" s="2"/>
      <c r="B22" s="437" t="s">
        <v>234</v>
      </c>
      <c r="C22" s="351"/>
      <c r="D22" s="352"/>
      <c r="E22" s="330" t="s">
        <v>5</v>
      </c>
      <c r="F22" s="331"/>
      <c r="G22" s="331"/>
      <c r="H22" s="331"/>
      <c r="I22" s="331"/>
      <c r="J22" s="331"/>
      <c r="K22" s="332"/>
      <c r="L22" s="330" t="s">
        <v>236</v>
      </c>
      <c r="M22" s="331"/>
      <c r="N22" s="331"/>
      <c r="O22" s="331"/>
      <c r="P22" s="332"/>
      <c r="Q22" s="336" t="s">
        <v>237</v>
      </c>
      <c r="R22" s="337"/>
      <c r="S22" s="337"/>
      <c r="T22" s="337"/>
      <c r="U22" s="337"/>
      <c r="V22" s="338"/>
      <c r="W22" s="350" t="s">
        <v>55</v>
      </c>
      <c r="X22" s="351"/>
      <c r="Y22" s="352"/>
      <c r="Z22" s="330" t="s">
        <v>5</v>
      </c>
      <c r="AA22" s="331"/>
      <c r="AB22" s="331"/>
      <c r="AC22" s="331"/>
      <c r="AD22" s="331"/>
      <c r="AE22" s="331"/>
      <c r="AF22" s="331"/>
      <c r="AG22" s="332"/>
      <c r="AH22" s="342" t="s">
        <v>176</v>
      </c>
      <c r="AI22" s="331"/>
      <c r="AJ22" s="331"/>
      <c r="AK22" s="331"/>
      <c r="AL22" s="332"/>
      <c r="AM22" s="342" t="s">
        <v>239</v>
      </c>
      <c r="AN22" s="343"/>
      <c r="AO22" s="343"/>
      <c r="AP22" s="343"/>
      <c r="AQ22" s="343"/>
      <c r="AR22" s="344"/>
      <c r="AS22" s="336" t="s">
        <v>237</v>
      </c>
      <c r="AT22" s="337"/>
      <c r="AU22" s="337"/>
      <c r="AV22" s="337"/>
      <c r="AW22" s="337"/>
      <c r="AX22" s="348"/>
      <c r="AY22" s="458" t="s">
        <v>240</v>
      </c>
      <c r="AZ22" s="459"/>
      <c r="BA22" s="459"/>
      <c r="BB22" s="459"/>
      <c r="BC22" s="459"/>
      <c r="BD22" s="459"/>
      <c r="BE22" s="459"/>
      <c r="BF22" s="459"/>
      <c r="BG22" s="459"/>
      <c r="BH22" s="459"/>
      <c r="BI22" s="459"/>
      <c r="BJ22" s="459"/>
      <c r="BK22" s="459"/>
      <c r="BL22" s="459"/>
      <c r="BM22" s="460"/>
      <c r="BN22" s="442">
        <v>4093423</v>
      </c>
      <c r="BO22" s="443"/>
      <c r="BP22" s="443"/>
      <c r="BQ22" s="443"/>
      <c r="BR22" s="443"/>
      <c r="BS22" s="443"/>
      <c r="BT22" s="443"/>
      <c r="BU22" s="444"/>
      <c r="BV22" s="442">
        <v>4291657</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243</v>
      </c>
      <c r="AZ23" s="453"/>
      <c r="BA23" s="453"/>
      <c r="BB23" s="453"/>
      <c r="BC23" s="453"/>
      <c r="BD23" s="453"/>
      <c r="BE23" s="453"/>
      <c r="BF23" s="453"/>
      <c r="BG23" s="453"/>
      <c r="BH23" s="453"/>
      <c r="BI23" s="453"/>
      <c r="BJ23" s="453"/>
      <c r="BK23" s="453"/>
      <c r="BL23" s="453"/>
      <c r="BM23" s="454"/>
      <c r="BN23" s="455">
        <v>4025209</v>
      </c>
      <c r="BO23" s="456"/>
      <c r="BP23" s="456"/>
      <c r="BQ23" s="456"/>
      <c r="BR23" s="456"/>
      <c r="BS23" s="456"/>
      <c r="BT23" s="456"/>
      <c r="BU23" s="457"/>
      <c r="BV23" s="455">
        <v>4192738</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c r="A24" s="2"/>
      <c r="B24" s="438"/>
      <c r="C24" s="354"/>
      <c r="D24" s="355"/>
      <c r="E24" s="445" t="s">
        <v>244</v>
      </c>
      <c r="F24" s="446"/>
      <c r="G24" s="446"/>
      <c r="H24" s="446"/>
      <c r="I24" s="446"/>
      <c r="J24" s="446"/>
      <c r="K24" s="447"/>
      <c r="L24" s="448">
        <v>1</v>
      </c>
      <c r="M24" s="449"/>
      <c r="N24" s="449"/>
      <c r="O24" s="449"/>
      <c r="P24" s="450"/>
      <c r="Q24" s="448">
        <v>6350</v>
      </c>
      <c r="R24" s="449"/>
      <c r="S24" s="449"/>
      <c r="T24" s="449"/>
      <c r="U24" s="449"/>
      <c r="V24" s="450"/>
      <c r="W24" s="353"/>
      <c r="X24" s="354"/>
      <c r="Y24" s="355"/>
      <c r="Z24" s="445" t="s">
        <v>246</v>
      </c>
      <c r="AA24" s="446"/>
      <c r="AB24" s="446"/>
      <c r="AC24" s="446"/>
      <c r="AD24" s="446"/>
      <c r="AE24" s="446"/>
      <c r="AF24" s="446"/>
      <c r="AG24" s="447"/>
      <c r="AH24" s="448">
        <v>49</v>
      </c>
      <c r="AI24" s="449"/>
      <c r="AJ24" s="449"/>
      <c r="AK24" s="449"/>
      <c r="AL24" s="450"/>
      <c r="AM24" s="448">
        <v>151263</v>
      </c>
      <c r="AN24" s="449"/>
      <c r="AO24" s="449"/>
      <c r="AP24" s="449"/>
      <c r="AQ24" s="449"/>
      <c r="AR24" s="450"/>
      <c r="AS24" s="448">
        <v>3087</v>
      </c>
      <c r="AT24" s="449"/>
      <c r="AU24" s="449"/>
      <c r="AV24" s="449"/>
      <c r="AW24" s="449"/>
      <c r="AX24" s="451"/>
      <c r="AY24" s="430" t="s">
        <v>247</v>
      </c>
      <c r="AZ24" s="431"/>
      <c r="BA24" s="431"/>
      <c r="BB24" s="431"/>
      <c r="BC24" s="431"/>
      <c r="BD24" s="431"/>
      <c r="BE24" s="431"/>
      <c r="BF24" s="431"/>
      <c r="BG24" s="431"/>
      <c r="BH24" s="431"/>
      <c r="BI24" s="431"/>
      <c r="BJ24" s="431"/>
      <c r="BK24" s="431"/>
      <c r="BL24" s="431"/>
      <c r="BM24" s="432"/>
      <c r="BN24" s="455">
        <v>3464786</v>
      </c>
      <c r="BO24" s="456"/>
      <c r="BP24" s="456"/>
      <c r="BQ24" s="456"/>
      <c r="BR24" s="456"/>
      <c r="BS24" s="456"/>
      <c r="BT24" s="456"/>
      <c r="BU24" s="457"/>
      <c r="BV24" s="455">
        <v>3582227</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c r="A25" s="2"/>
      <c r="B25" s="438"/>
      <c r="C25" s="354"/>
      <c r="D25" s="355"/>
      <c r="E25" s="445" t="s">
        <v>249</v>
      </c>
      <c r="F25" s="446"/>
      <c r="G25" s="446"/>
      <c r="H25" s="446"/>
      <c r="I25" s="446"/>
      <c r="J25" s="446"/>
      <c r="K25" s="447"/>
      <c r="L25" s="448">
        <v>1</v>
      </c>
      <c r="M25" s="449"/>
      <c r="N25" s="449"/>
      <c r="O25" s="449"/>
      <c r="P25" s="450"/>
      <c r="Q25" s="448">
        <v>5530</v>
      </c>
      <c r="R25" s="449"/>
      <c r="S25" s="449"/>
      <c r="T25" s="449"/>
      <c r="U25" s="449"/>
      <c r="V25" s="450"/>
      <c r="W25" s="353"/>
      <c r="X25" s="354"/>
      <c r="Y25" s="355"/>
      <c r="Z25" s="445" t="s">
        <v>252</v>
      </c>
      <c r="AA25" s="446"/>
      <c r="AB25" s="446"/>
      <c r="AC25" s="446"/>
      <c r="AD25" s="446"/>
      <c r="AE25" s="446"/>
      <c r="AF25" s="446"/>
      <c r="AG25" s="447"/>
      <c r="AH25" s="448" t="s">
        <v>196</v>
      </c>
      <c r="AI25" s="449"/>
      <c r="AJ25" s="449"/>
      <c r="AK25" s="449"/>
      <c r="AL25" s="450"/>
      <c r="AM25" s="448" t="s">
        <v>196</v>
      </c>
      <c r="AN25" s="449"/>
      <c r="AO25" s="449"/>
      <c r="AP25" s="449"/>
      <c r="AQ25" s="449"/>
      <c r="AR25" s="450"/>
      <c r="AS25" s="448" t="s">
        <v>196</v>
      </c>
      <c r="AT25" s="449"/>
      <c r="AU25" s="449"/>
      <c r="AV25" s="449"/>
      <c r="AW25" s="449"/>
      <c r="AX25" s="451"/>
      <c r="AY25" s="458" t="s">
        <v>36</v>
      </c>
      <c r="AZ25" s="459"/>
      <c r="BA25" s="459"/>
      <c r="BB25" s="459"/>
      <c r="BC25" s="459"/>
      <c r="BD25" s="459"/>
      <c r="BE25" s="459"/>
      <c r="BF25" s="459"/>
      <c r="BG25" s="459"/>
      <c r="BH25" s="459"/>
      <c r="BI25" s="459"/>
      <c r="BJ25" s="459"/>
      <c r="BK25" s="459"/>
      <c r="BL25" s="459"/>
      <c r="BM25" s="460"/>
      <c r="BN25" s="442">
        <v>144691</v>
      </c>
      <c r="BO25" s="443"/>
      <c r="BP25" s="443"/>
      <c r="BQ25" s="443"/>
      <c r="BR25" s="443"/>
      <c r="BS25" s="443"/>
      <c r="BT25" s="443"/>
      <c r="BU25" s="444"/>
      <c r="BV25" s="442">
        <v>126046</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c r="A26" s="2"/>
      <c r="B26" s="438"/>
      <c r="C26" s="354"/>
      <c r="D26" s="355"/>
      <c r="E26" s="445" t="s">
        <v>253</v>
      </c>
      <c r="F26" s="446"/>
      <c r="G26" s="446"/>
      <c r="H26" s="446"/>
      <c r="I26" s="446"/>
      <c r="J26" s="446"/>
      <c r="K26" s="447"/>
      <c r="L26" s="448">
        <v>1</v>
      </c>
      <c r="M26" s="449"/>
      <c r="N26" s="449"/>
      <c r="O26" s="449"/>
      <c r="P26" s="450"/>
      <c r="Q26" s="448">
        <v>5170</v>
      </c>
      <c r="R26" s="449"/>
      <c r="S26" s="449"/>
      <c r="T26" s="449"/>
      <c r="U26" s="449"/>
      <c r="V26" s="450"/>
      <c r="W26" s="353"/>
      <c r="X26" s="354"/>
      <c r="Y26" s="355"/>
      <c r="Z26" s="445" t="s">
        <v>254</v>
      </c>
      <c r="AA26" s="464"/>
      <c r="AB26" s="464"/>
      <c r="AC26" s="464"/>
      <c r="AD26" s="464"/>
      <c r="AE26" s="464"/>
      <c r="AF26" s="464"/>
      <c r="AG26" s="465"/>
      <c r="AH26" s="448">
        <v>4</v>
      </c>
      <c r="AI26" s="449"/>
      <c r="AJ26" s="449"/>
      <c r="AK26" s="449"/>
      <c r="AL26" s="450"/>
      <c r="AM26" s="448">
        <v>11276</v>
      </c>
      <c r="AN26" s="449"/>
      <c r="AO26" s="449"/>
      <c r="AP26" s="449"/>
      <c r="AQ26" s="449"/>
      <c r="AR26" s="450"/>
      <c r="AS26" s="448">
        <v>2819</v>
      </c>
      <c r="AT26" s="449"/>
      <c r="AU26" s="449"/>
      <c r="AV26" s="449"/>
      <c r="AW26" s="449"/>
      <c r="AX26" s="451"/>
      <c r="AY26" s="466" t="s">
        <v>255</v>
      </c>
      <c r="AZ26" s="417"/>
      <c r="BA26" s="417"/>
      <c r="BB26" s="417"/>
      <c r="BC26" s="417"/>
      <c r="BD26" s="417"/>
      <c r="BE26" s="417"/>
      <c r="BF26" s="417"/>
      <c r="BG26" s="417"/>
      <c r="BH26" s="417"/>
      <c r="BI26" s="417"/>
      <c r="BJ26" s="417"/>
      <c r="BK26" s="417"/>
      <c r="BL26" s="417"/>
      <c r="BM26" s="467"/>
      <c r="BN26" s="455" t="s">
        <v>196</v>
      </c>
      <c r="BO26" s="456"/>
      <c r="BP26" s="456"/>
      <c r="BQ26" s="456"/>
      <c r="BR26" s="456"/>
      <c r="BS26" s="456"/>
      <c r="BT26" s="456"/>
      <c r="BU26" s="457"/>
      <c r="BV26" s="455" t="s">
        <v>196</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c r="A27" s="2"/>
      <c r="B27" s="438"/>
      <c r="C27" s="354"/>
      <c r="D27" s="355"/>
      <c r="E27" s="445" t="s">
        <v>256</v>
      </c>
      <c r="F27" s="446"/>
      <c r="G27" s="446"/>
      <c r="H27" s="446"/>
      <c r="I27" s="446"/>
      <c r="J27" s="446"/>
      <c r="K27" s="447"/>
      <c r="L27" s="448">
        <v>1</v>
      </c>
      <c r="M27" s="449"/>
      <c r="N27" s="449"/>
      <c r="O27" s="449"/>
      <c r="P27" s="450"/>
      <c r="Q27" s="448">
        <v>2330</v>
      </c>
      <c r="R27" s="449"/>
      <c r="S27" s="449"/>
      <c r="T27" s="449"/>
      <c r="U27" s="449"/>
      <c r="V27" s="450"/>
      <c r="W27" s="353"/>
      <c r="X27" s="354"/>
      <c r="Y27" s="355"/>
      <c r="Z27" s="445" t="s">
        <v>257</v>
      </c>
      <c r="AA27" s="446"/>
      <c r="AB27" s="446"/>
      <c r="AC27" s="446"/>
      <c r="AD27" s="446"/>
      <c r="AE27" s="446"/>
      <c r="AF27" s="446"/>
      <c r="AG27" s="447"/>
      <c r="AH27" s="448" t="s">
        <v>196</v>
      </c>
      <c r="AI27" s="449"/>
      <c r="AJ27" s="449"/>
      <c r="AK27" s="449"/>
      <c r="AL27" s="450"/>
      <c r="AM27" s="448" t="s">
        <v>196</v>
      </c>
      <c r="AN27" s="449"/>
      <c r="AO27" s="449"/>
      <c r="AP27" s="449"/>
      <c r="AQ27" s="449"/>
      <c r="AR27" s="450"/>
      <c r="AS27" s="448" t="s">
        <v>196</v>
      </c>
      <c r="AT27" s="449"/>
      <c r="AU27" s="449"/>
      <c r="AV27" s="449"/>
      <c r="AW27" s="449"/>
      <c r="AX27" s="451"/>
      <c r="AY27" s="461" t="s">
        <v>260</v>
      </c>
      <c r="AZ27" s="462"/>
      <c r="BA27" s="462"/>
      <c r="BB27" s="462"/>
      <c r="BC27" s="462"/>
      <c r="BD27" s="462"/>
      <c r="BE27" s="462"/>
      <c r="BF27" s="462"/>
      <c r="BG27" s="462"/>
      <c r="BH27" s="462"/>
      <c r="BI27" s="462"/>
      <c r="BJ27" s="462"/>
      <c r="BK27" s="462"/>
      <c r="BL27" s="462"/>
      <c r="BM27" s="463"/>
      <c r="BN27" s="433">
        <v>81720</v>
      </c>
      <c r="BO27" s="434"/>
      <c r="BP27" s="434"/>
      <c r="BQ27" s="434"/>
      <c r="BR27" s="434"/>
      <c r="BS27" s="434"/>
      <c r="BT27" s="434"/>
      <c r="BU27" s="435"/>
      <c r="BV27" s="433">
        <v>81720</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c r="A28" s="2"/>
      <c r="B28" s="438"/>
      <c r="C28" s="354"/>
      <c r="D28" s="355"/>
      <c r="E28" s="445" t="s">
        <v>261</v>
      </c>
      <c r="F28" s="446"/>
      <c r="G28" s="446"/>
      <c r="H28" s="446"/>
      <c r="I28" s="446"/>
      <c r="J28" s="446"/>
      <c r="K28" s="447"/>
      <c r="L28" s="448">
        <v>1</v>
      </c>
      <c r="M28" s="449"/>
      <c r="N28" s="449"/>
      <c r="O28" s="449"/>
      <c r="P28" s="450"/>
      <c r="Q28" s="448">
        <v>1910</v>
      </c>
      <c r="R28" s="449"/>
      <c r="S28" s="449"/>
      <c r="T28" s="449"/>
      <c r="U28" s="449"/>
      <c r="V28" s="450"/>
      <c r="W28" s="353"/>
      <c r="X28" s="354"/>
      <c r="Y28" s="355"/>
      <c r="Z28" s="445" t="s">
        <v>34</v>
      </c>
      <c r="AA28" s="446"/>
      <c r="AB28" s="446"/>
      <c r="AC28" s="446"/>
      <c r="AD28" s="446"/>
      <c r="AE28" s="446"/>
      <c r="AF28" s="446"/>
      <c r="AG28" s="447"/>
      <c r="AH28" s="448" t="s">
        <v>196</v>
      </c>
      <c r="AI28" s="449"/>
      <c r="AJ28" s="449"/>
      <c r="AK28" s="449"/>
      <c r="AL28" s="450"/>
      <c r="AM28" s="448" t="s">
        <v>196</v>
      </c>
      <c r="AN28" s="449"/>
      <c r="AO28" s="449"/>
      <c r="AP28" s="449"/>
      <c r="AQ28" s="449"/>
      <c r="AR28" s="450"/>
      <c r="AS28" s="448" t="s">
        <v>196</v>
      </c>
      <c r="AT28" s="449"/>
      <c r="AU28" s="449"/>
      <c r="AV28" s="449"/>
      <c r="AW28" s="449"/>
      <c r="AX28" s="451"/>
      <c r="AY28" s="321" t="s">
        <v>262</v>
      </c>
      <c r="AZ28" s="322"/>
      <c r="BA28" s="322"/>
      <c r="BB28" s="323"/>
      <c r="BC28" s="458" t="s">
        <v>104</v>
      </c>
      <c r="BD28" s="459"/>
      <c r="BE28" s="459"/>
      <c r="BF28" s="459"/>
      <c r="BG28" s="459"/>
      <c r="BH28" s="459"/>
      <c r="BI28" s="459"/>
      <c r="BJ28" s="459"/>
      <c r="BK28" s="459"/>
      <c r="BL28" s="459"/>
      <c r="BM28" s="460"/>
      <c r="BN28" s="442">
        <v>197500</v>
      </c>
      <c r="BO28" s="443"/>
      <c r="BP28" s="443"/>
      <c r="BQ28" s="443"/>
      <c r="BR28" s="443"/>
      <c r="BS28" s="443"/>
      <c r="BT28" s="443"/>
      <c r="BU28" s="444"/>
      <c r="BV28" s="442">
        <v>186900</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c r="A29" s="2"/>
      <c r="B29" s="438"/>
      <c r="C29" s="354"/>
      <c r="D29" s="355"/>
      <c r="E29" s="445" t="s">
        <v>265</v>
      </c>
      <c r="F29" s="446"/>
      <c r="G29" s="446"/>
      <c r="H29" s="446"/>
      <c r="I29" s="446"/>
      <c r="J29" s="446"/>
      <c r="K29" s="447"/>
      <c r="L29" s="448">
        <v>7</v>
      </c>
      <c r="M29" s="449"/>
      <c r="N29" s="449"/>
      <c r="O29" s="449"/>
      <c r="P29" s="450"/>
      <c r="Q29" s="448">
        <v>1630</v>
      </c>
      <c r="R29" s="449"/>
      <c r="S29" s="449"/>
      <c r="T29" s="449"/>
      <c r="U29" s="449"/>
      <c r="V29" s="450"/>
      <c r="W29" s="356"/>
      <c r="X29" s="357"/>
      <c r="Y29" s="358"/>
      <c r="Z29" s="445" t="s">
        <v>267</v>
      </c>
      <c r="AA29" s="446"/>
      <c r="AB29" s="446"/>
      <c r="AC29" s="446"/>
      <c r="AD29" s="446"/>
      <c r="AE29" s="446"/>
      <c r="AF29" s="446"/>
      <c r="AG29" s="447"/>
      <c r="AH29" s="448">
        <v>49</v>
      </c>
      <c r="AI29" s="449"/>
      <c r="AJ29" s="449"/>
      <c r="AK29" s="449"/>
      <c r="AL29" s="450"/>
      <c r="AM29" s="448">
        <v>151263</v>
      </c>
      <c r="AN29" s="449"/>
      <c r="AO29" s="449"/>
      <c r="AP29" s="449"/>
      <c r="AQ29" s="449"/>
      <c r="AR29" s="450"/>
      <c r="AS29" s="448">
        <v>3087</v>
      </c>
      <c r="AT29" s="449"/>
      <c r="AU29" s="449"/>
      <c r="AV29" s="449"/>
      <c r="AW29" s="449"/>
      <c r="AX29" s="451"/>
      <c r="AY29" s="324"/>
      <c r="AZ29" s="325"/>
      <c r="BA29" s="325"/>
      <c r="BB29" s="326"/>
      <c r="BC29" s="452" t="s">
        <v>268</v>
      </c>
      <c r="BD29" s="453"/>
      <c r="BE29" s="453"/>
      <c r="BF29" s="453"/>
      <c r="BG29" s="453"/>
      <c r="BH29" s="453"/>
      <c r="BI29" s="453"/>
      <c r="BJ29" s="453"/>
      <c r="BK29" s="453"/>
      <c r="BL29" s="453"/>
      <c r="BM29" s="454"/>
      <c r="BN29" s="455">
        <v>102852</v>
      </c>
      <c r="BO29" s="456"/>
      <c r="BP29" s="456"/>
      <c r="BQ29" s="456"/>
      <c r="BR29" s="456"/>
      <c r="BS29" s="456"/>
      <c r="BT29" s="456"/>
      <c r="BU29" s="457"/>
      <c r="BV29" s="455">
        <v>121755</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270</v>
      </c>
      <c r="X30" s="425"/>
      <c r="Y30" s="425"/>
      <c r="Z30" s="425"/>
      <c r="AA30" s="425"/>
      <c r="AB30" s="425"/>
      <c r="AC30" s="425"/>
      <c r="AD30" s="425"/>
      <c r="AE30" s="425"/>
      <c r="AF30" s="425"/>
      <c r="AG30" s="426"/>
      <c r="AH30" s="427">
        <v>95.6</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71</v>
      </c>
      <c r="BD30" s="431"/>
      <c r="BE30" s="431"/>
      <c r="BF30" s="431"/>
      <c r="BG30" s="431"/>
      <c r="BH30" s="431"/>
      <c r="BI30" s="431"/>
      <c r="BJ30" s="431"/>
      <c r="BK30" s="431"/>
      <c r="BL30" s="431"/>
      <c r="BM30" s="432"/>
      <c r="BN30" s="433">
        <v>671682</v>
      </c>
      <c r="BO30" s="434"/>
      <c r="BP30" s="434"/>
      <c r="BQ30" s="434"/>
      <c r="BR30" s="434"/>
      <c r="BS30" s="434"/>
      <c r="BT30" s="434"/>
      <c r="BU30" s="435"/>
      <c r="BV30" s="433">
        <v>818413</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c r="A31" s="2"/>
      <c r="B31" s="4"/>
      <c r="DI31" s="36"/>
    </row>
    <row r="32" spans="1:113" ht="13.5" customHeight="1">
      <c r="A32" s="2"/>
      <c r="B32" s="5"/>
      <c r="C32" s="436" t="s">
        <v>180</v>
      </c>
      <c r="D32" s="436"/>
      <c r="E32" s="436"/>
      <c r="F32" s="436"/>
      <c r="G32" s="436"/>
      <c r="H32" s="436"/>
      <c r="I32" s="436"/>
      <c r="J32" s="436"/>
      <c r="K32" s="436"/>
      <c r="L32" s="436"/>
      <c r="M32" s="436"/>
      <c r="N32" s="436"/>
      <c r="O32" s="436"/>
      <c r="P32" s="436"/>
      <c r="Q32" s="436"/>
      <c r="R32" s="436"/>
      <c r="S32" s="436"/>
      <c r="U32" s="417" t="s">
        <v>95</v>
      </c>
      <c r="V32" s="417"/>
      <c r="W32" s="417"/>
      <c r="X32" s="417"/>
      <c r="Y32" s="417"/>
      <c r="Z32" s="417"/>
      <c r="AA32" s="417"/>
      <c r="AB32" s="417"/>
      <c r="AC32" s="417"/>
      <c r="AD32" s="417"/>
      <c r="AE32" s="417"/>
      <c r="AF32" s="417"/>
      <c r="AG32" s="417"/>
      <c r="AH32" s="417"/>
      <c r="AI32" s="417"/>
      <c r="AJ32" s="417"/>
      <c r="AK32" s="417"/>
      <c r="AM32" s="417" t="s">
        <v>273</v>
      </c>
      <c r="AN32" s="417"/>
      <c r="AO32" s="417"/>
      <c r="AP32" s="417"/>
      <c r="AQ32" s="417"/>
      <c r="AR32" s="417"/>
      <c r="AS32" s="417"/>
      <c r="AT32" s="417"/>
      <c r="AU32" s="417"/>
      <c r="AV32" s="417"/>
      <c r="AW32" s="417"/>
      <c r="AX32" s="417"/>
      <c r="AY32" s="417"/>
      <c r="AZ32" s="417"/>
      <c r="BA32" s="417"/>
      <c r="BB32" s="417"/>
      <c r="BC32" s="417"/>
      <c r="BE32" s="417" t="s">
        <v>274</v>
      </c>
      <c r="BF32" s="417"/>
      <c r="BG32" s="417"/>
      <c r="BH32" s="417"/>
      <c r="BI32" s="417"/>
      <c r="BJ32" s="417"/>
      <c r="BK32" s="417"/>
      <c r="BL32" s="417"/>
      <c r="BM32" s="417"/>
      <c r="BN32" s="417"/>
      <c r="BO32" s="417"/>
      <c r="BP32" s="417"/>
      <c r="BQ32" s="417"/>
      <c r="BR32" s="417"/>
      <c r="BS32" s="417"/>
      <c r="BT32" s="417"/>
      <c r="BU32" s="417"/>
      <c r="BW32" s="417" t="s">
        <v>275</v>
      </c>
      <c r="BX32" s="417"/>
      <c r="BY32" s="417"/>
      <c r="BZ32" s="417"/>
      <c r="CA32" s="417"/>
      <c r="CB32" s="417"/>
      <c r="CC32" s="417"/>
      <c r="CD32" s="417"/>
      <c r="CE32" s="417"/>
      <c r="CF32" s="417"/>
      <c r="CG32" s="417"/>
      <c r="CH32" s="417"/>
      <c r="CI32" s="417"/>
      <c r="CJ32" s="417"/>
      <c r="CK32" s="417"/>
      <c r="CL32" s="417"/>
      <c r="CM32" s="417"/>
      <c r="CO32" s="417" t="s">
        <v>277</v>
      </c>
      <c r="CP32" s="417"/>
      <c r="CQ32" s="417"/>
      <c r="CR32" s="417"/>
      <c r="CS32" s="417"/>
      <c r="CT32" s="417"/>
      <c r="CU32" s="417"/>
      <c r="CV32" s="417"/>
      <c r="CW32" s="417"/>
      <c r="CX32" s="417"/>
      <c r="CY32" s="417"/>
      <c r="CZ32" s="417"/>
      <c r="DA32" s="417"/>
      <c r="DB32" s="417"/>
      <c r="DC32" s="417"/>
      <c r="DD32" s="417"/>
      <c r="DE32" s="417"/>
      <c r="DI32" s="36"/>
    </row>
    <row r="33" spans="1:113" ht="13.5" customHeight="1">
      <c r="A33" s="2"/>
      <c r="B33" s="5"/>
      <c r="C33" s="396" t="s">
        <v>63</v>
      </c>
      <c r="D33" s="396"/>
      <c r="E33" s="376" t="s">
        <v>278</v>
      </c>
      <c r="F33" s="376"/>
      <c r="G33" s="376"/>
      <c r="H33" s="376"/>
      <c r="I33" s="376"/>
      <c r="J33" s="376"/>
      <c r="K33" s="376"/>
      <c r="L33" s="376"/>
      <c r="M33" s="376"/>
      <c r="N33" s="376"/>
      <c r="O33" s="376"/>
      <c r="P33" s="376"/>
      <c r="Q33" s="376"/>
      <c r="R33" s="376"/>
      <c r="S33" s="376"/>
      <c r="T33" s="12"/>
      <c r="U33" s="396" t="s">
        <v>63</v>
      </c>
      <c r="V33" s="396"/>
      <c r="W33" s="376" t="s">
        <v>278</v>
      </c>
      <c r="X33" s="376"/>
      <c r="Y33" s="376"/>
      <c r="Z33" s="376"/>
      <c r="AA33" s="376"/>
      <c r="AB33" s="376"/>
      <c r="AC33" s="376"/>
      <c r="AD33" s="376"/>
      <c r="AE33" s="376"/>
      <c r="AF33" s="376"/>
      <c r="AG33" s="376"/>
      <c r="AH33" s="376"/>
      <c r="AI33" s="376"/>
      <c r="AJ33" s="376"/>
      <c r="AK33" s="376"/>
      <c r="AL33" s="12"/>
      <c r="AM33" s="396" t="s">
        <v>63</v>
      </c>
      <c r="AN33" s="396"/>
      <c r="AO33" s="376" t="s">
        <v>278</v>
      </c>
      <c r="AP33" s="376"/>
      <c r="AQ33" s="376"/>
      <c r="AR33" s="376"/>
      <c r="AS33" s="376"/>
      <c r="AT33" s="376"/>
      <c r="AU33" s="376"/>
      <c r="AV33" s="376"/>
      <c r="AW33" s="376"/>
      <c r="AX33" s="376"/>
      <c r="AY33" s="376"/>
      <c r="AZ33" s="376"/>
      <c r="BA33" s="376"/>
      <c r="BB33" s="376"/>
      <c r="BC33" s="376"/>
      <c r="BD33" s="8"/>
      <c r="BE33" s="376" t="s">
        <v>280</v>
      </c>
      <c r="BF33" s="376"/>
      <c r="BG33" s="376" t="s">
        <v>163</v>
      </c>
      <c r="BH33" s="376"/>
      <c r="BI33" s="376"/>
      <c r="BJ33" s="376"/>
      <c r="BK33" s="376"/>
      <c r="BL33" s="376"/>
      <c r="BM33" s="376"/>
      <c r="BN33" s="376"/>
      <c r="BO33" s="376"/>
      <c r="BP33" s="376"/>
      <c r="BQ33" s="376"/>
      <c r="BR33" s="376"/>
      <c r="BS33" s="376"/>
      <c r="BT33" s="376"/>
      <c r="BU33" s="376"/>
      <c r="BV33" s="8"/>
      <c r="BW33" s="396" t="s">
        <v>280</v>
      </c>
      <c r="BX33" s="396"/>
      <c r="BY33" s="376" t="s">
        <v>111</v>
      </c>
      <c r="BZ33" s="376"/>
      <c r="CA33" s="376"/>
      <c r="CB33" s="376"/>
      <c r="CC33" s="376"/>
      <c r="CD33" s="376"/>
      <c r="CE33" s="376"/>
      <c r="CF33" s="376"/>
      <c r="CG33" s="376"/>
      <c r="CH33" s="376"/>
      <c r="CI33" s="376"/>
      <c r="CJ33" s="376"/>
      <c r="CK33" s="376"/>
      <c r="CL33" s="376"/>
      <c r="CM33" s="376"/>
      <c r="CN33" s="12"/>
      <c r="CO33" s="396" t="s">
        <v>63</v>
      </c>
      <c r="CP33" s="396"/>
      <c r="CQ33" s="376" t="s">
        <v>282</v>
      </c>
      <c r="CR33" s="376"/>
      <c r="CS33" s="376"/>
      <c r="CT33" s="376"/>
      <c r="CU33" s="376"/>
      <c r="CV33" s="376"/>
      <c r="CW33" s="376"/>
      <c r="CX33" s="376"/>
      <c r="CY33" s="376"/>
      <c r="CZ33" s="376"/>
      <c r="DA33" s="376"/>
      <c r="DB33" s="376"/>
      <c r="DC33" s="376"/>
      <c r="DD33" s="376"/>
      <c r="DE33" s="376"/>
      <c r="DF33" s="12"/>
      <c r="DG33" s="416" t="s">
        <v>82</v>
      </c>
      <c r="DH33" s="416"/>
      <c r="DI33" s="19"/>
    </row>
    <row r="34" spans="1:113" ht="32.25" customHeight="1">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東洋町国民健康保険事業</v>
      </c>
      <c r="X34" s="413"/>
      <c r="Y34" s="413"/>
      <c r="Z34" s="413"/>
      <c r="AA34" s="413"/>
      <c r="AB34" s="413"/>
      <c r="AC34" s="413"/>
      <c r="AD34" s="413"/>
      <c r="AE34" s="413"/>
      <c r="AF34" s="413"/>
      <c r="AG34" s="413"/>
      <c r="AH34" s="413"/>
      <c r="AI34" s="413"/>
      <c r="AJ34" s="413"/>
      <c r="AK34" s="413"/>
      <c r="AL34" s="2"/>
      <c r="AM34" s="414">
        <f>IF(AO34="","",MAX(C34:D43,U34:V43)+1)</f>
        <v>7</v>
      </c>
      <c r="AN34" s="414"/>
      <c r="AO34" s="413" t="str">
        <f>IF('各会計、関係団体の財政状況及び健全化判断比率'!B32="","",'各会計、関係団体の財政状況及び健全化判断比率'!B32)</f>
        <v>東洋町簡易水道事業</v>
      </c>
      <c r="AP34" s="413"/>
      <c r="AQ34" s="413"/>
      <c r="AR34" s="413"/>
      <c r="AS34" s="413"/>
      <c r="AT34" s="413"/>
      <c r="AU34" s="413"/>
      <c r="AV34" s="413"/>
      <c r="AW34" s="413"/>
      <c r="AX34" s="413"/>
      <c r="AY34" s="413"/>
      <c r="AZ34" s="413"/>
      <c r="BA34" s="413"/>
      <c r="BB34" s="413"/>
      <c r="BC34" s="413"/>
      <c r="BD34" s="2"/>
      <c r="BE34" s="414">
        <f>IF(BG34="","",MAX(C34:D43,U34:V43,AM34:AN43)+1)</f>
        <v>9</v>
      </c>
      <c r="BF34" s="414"/>
      <c r="BG34" s="413" t="str">
        <f>IF('各会計、関係団体の財政状況及び健全化判断比率'!B34="","",'各会計、関係団体の財政状況及び健全化判断比率'!B34)</f>
        <v>東洋町観光施設事業</v>
      </c>
      <c r="BH34" s="413"/>
      <c r="BI34" s="413"/>
      <c r="BJ34" s="413"/>
      <c r="BK34" s="413"/>
      <c r="BL34" s="413"/>
      <c r="BM34" s="413"/>
      <c r="BN34" s="413"/>
      <c r="BO34" s="413"/>
      <c r="BP34" s="413"/>
      <c r="BQ34" s="413"/>
      <c r="BR34" s="413"/>
      <c r="BS34" s="413"/>
      <c r="BT34" s="413"/>
      <c r="BU34" s="413"/>
      <c r="BV34" s="2"/>
      <c r="BW34" s="414">
        <f>IF(BY34="","",MAX(C34:D43,U34:V43,AM34:AN43,BE34:BF43)+1)</f>
        <v>10</v>
      </c>
      <c r="BX34" s="414"/>
      <c r="BY34" s="413" t="str">
        <f>IF('各会計、関係団体の財政状況及び健全化判断比率'!B68="","",'各会計、関係団体の財政状況及び健全化判断比率'!B68)</f>
        <v>安芸広域市町村圏特別養護老人ホーム組合</v>
      </c>
      <c r="BZ34" s="413"/>
      <c r="CA34" s="413"/>
      <c r="CB34" s="413"/>
      <c r="CC34" s="413"/>
      <c r="CD34" s="413"/>
      <c r="CE34" s="413"/>
      <c r="CF34" s="413"/>
      <c r="CG34" s="413"/>
      <c r="CH34" s="413"/>
      <c r="CI34" s="413"/>
      <c r="CJ34" s="413"/>
      <c r="CK34" s="413"/>
      <c r="CL34" s="413"/>
      <c r="CM34" s="413"/>
      <c r="CN34" s="2"/>
      <c r="CO34" s="414">
        <f>IF(CQ34="","",MAX(C34:D43,U34:V43,AM34:AN43,BE34:BF43,BW34:BX43)+1)</f>
        <v>18</v>
      </c>
      <c r="CP34" s="414"/>
      <c r="CQ34" s="413" t="str">
        <f>IF('各会計、関係団体の財政状況及び健全化判断比率'!BS7="","",'各会計、関係団体の財政状況及び健全化判断比率'!BS7)</f>
        <v>東洋リゾート</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c r="A35" s="2"/>
      <c r="B35" s="5"/>
      <c r="C35" s="414">
        <f t="shared" ref="C35:C43" si="0">IF(E35="","",C34+1)</f>
        <v>2</v>
      </c>
      <c r="D35" s="414"/>
      <c r="E35" s="413" t="str">
        <f>IF('各会計、関係団体の財政状況及び健全化判断比率'!B8="","",'各会計、関係団体の財政状況及び健全化判断比率'!B8)</f>
        <v>東洋町住宅新築資金等貸付事業</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東洋町介護保険事業</v>
      </c>
      <c r="X35" s="413"/>
      <c r="Y35" s="413"/>
      <c r="Z35" s="413"/>
      <c r="AA35" s="413"/>
      <c r="AB35" s="413"/>
      <c r="AC35" s="413"/>
      <c r="AD35" s="413"/>
      <c r="AE35" s="413"/>
      <c r="AF35" s="413"/>
      <c r="AG35" s="413"/>
      <c r="AH35" s="413"/>
      <c r="AI35" s="413"/>
      <c r="AJ35" s="413"/>
      <c r="AK35" s="413"/>
      <c r="AL35" s="2"/>
      <c r="AM35" s="414">
        <f t="shared" ref="AM35:AM43" si="2">IF(AO35="","",AM34+1)</f>
        <v>8</v>
      </c>
      <c r="AN35" s="414"/>
      <c r="AO35" s="413" t="str">
        <f>IF('各会計、関係団体の財政状況及び健全化判断比率'!B33="","",'各会計、関係団体の財政状況及び健全化判断比率'!B33)</f>
        <v>東洋町下水道事業</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11</v>
      </c>
      <c r="BX35" s="414"/>
      <c r="BY35" s="413" t="str">
        <f>IF('各会計、関係団体の財政状況及び健全化判断比率'!B69="","",'各会計、関係団体の財政状況及び健全化判断比率'!B69)</f>
        <v>安芸広域市町村圏事務組合・一般会計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東洋町介護サービス事業</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12</v>
      </c>
      <c r="BX36" s="414"/>
      <c r="BY36" s="413" t="str">
        <f>IF('各会計、関係団体の財政状況及び健全化判断比率'!B70="","",'各会計、関係団体の財政状況及び健全化判断比率'!B70)</f>
        <v>安芸広域市町村圏事務組合・滞納整理事業特別会計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f t="shared" si="1"/>
        <v>6</v>
      </c>
      <c r="V37" s="414"/>
      <c r="W37" s="413" t="str">
        <f>IF('各会計、関係団体の財政状況及び健全化判断比率'!B31="","",'各会計、関係団体の財政状況及び健全化判断比率'!B31)</f>
        <v>東洋町後期高齢者医療保険事業</v>
      </c>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13</v>
      </c>
      <c r="BX37" s="414"/>
      <c r="BY37" s="413" t="str">
        <f>IF('各会計、関係団体の財政状況及び健全化判断比率'!B71="","",'各会計、関係団体の財政状況及び健全化判断比率'!B71)</f>
        <v>こうち人づくり広域連合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14</v>
      </c>
      <c r="BX38" s="414"/>
      <c r="BY38" s="413" t="str">
        <f>IF('各会計、関係団体の財政状況及び健全化判断比率'!B72="","",'各会計、関係団体の財政状況及び健全化判断比率'!B72)</f>
        <v>高知県市町村総合事務組合・一般会計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15</v>
      </c>
      <c r="BX39" s="414"/>
      <c r="BY39" s="413" t="str">
        <f>IF('各会計、関係団体の財政状況及び健全化判断比率'!B73="","",'各会計、関係団体の財政状況及び健全化判断比率'!B73)</f>
        <v>高知県市町村総合事務組合・交通災害共済事業特別会計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16</v>
      </c>
      <c r="BX40" s="414"/>
      <c r="BY40" s="413" t="str">
        <f>IF('各会計、関係団体の財政状況及び健全化判断比率'!B74="","",'各会計、関係団体の財政状況及び健全化判断比率'!B74)</f>
        <v>高知県後期高齢者医療広域連合・一般会計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17</v>
      </c>
      <c r="BX41" s="414"/>
      <c r="BY41" s="413" t="str">
        <f>IF('各会計、関係団体の財政状況及び健全化判断比率'!B75="","",'各会計、関係団体の財政状況及び健全化判断比率'!B75)</f>
        <v>高知県後期高齢者医療広域連合・特別会計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row r="46" spans="1:113">
      <c r="B46" s="1" t="s">
        <v>283</v>
      </c>
      <c r="E46" s="359" t="s">
        <v>284</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c r="E47" s="359" t="s">
        <v>285</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c r="E48" s="359" t="s">
        <v>287</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c r="E49" s="359" t="s">
        <v>289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c r="E50" s="359" t="s">
        <v>193</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c r="E51" s="359" t="s">
        <v>291</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c r="E52" s="359" t="s">
        <v>293</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c r="E53" s="359" t="s">
        <v>296</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row r="55" spans="5:113"/>
    <row r="56" spans="5:113"/>
  </sheetData>
  <sheetProtection algorithmName="SHA-512" hashValue="olPS2P7WBAJWLEYsZP8v15cY/GwiFRgqka8IrDA5DFoxURMZFYcVMC/WD1rrJ5J6mLSSp+apnUOoVDeLoF0xug==" saltValue="s2vhG04pQcTE77a2u3YrI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c r="A1" s="186"/>
      <c r="B1" s="186"/>
      <c r="C1" s="186"/>
      <c r="D1" s="186"/>
      <c r="E1" s="186"/>
      <c r="F1" s="186"/>
      <c r="G1" s="186"/>
      <c r="H1" s="186"/>
      <c r="I1" s="186"/>
      <c r="J1" s="186"/>
      <c r="K1" s="186"/>
      <c r="L1" s="186"/>
      <c r="M1" s="186"/>
      <c r="N1" s="186"/>
      <c r="O1" s="186"/>
      <c r="P1" s="186"/>
    </row>
    <row r="2" spans="1:16" ht="16.5" customHeight="1">
      <c r="A2" s="186"/>
      <c r="B2" s="186"/>
      <c r="C2" s="186"/>
      <c r="D2" s="186"/>
      <c r="E2" s="186"/>
      <c r="F2" s="186"/>
      <c r="G2" s="186"/>
      <c r="H2" s="186"/>
      <c r="I2" s="186"/>
      <c r="J2" s="186"/>
      <c r="K2" s="186"/>
      <c r="L2" s="186"/>
      <c r="M2" s="186"/>
      <c r="N2" s="186"/>
      <c r="O2" s="186"/>
      <c r="P2" s="186"/>
    </row>
    <row r="3" spans="1:16" ht="16.5" customHeight="1">
      <c r="A3" s="186"/>
      <c r="B3" s="186"/>
      <c r="C3" s="186"/>
      <c r="D3" s="186"/>
      <c r="E3" s="186"/>
      <c r="F3" s="186"/>
      <c r="G3" s="186"/>
      <c r="H3" s="186"/>
      <c r="I3" s="186"/>
      <c r="J3" s="186"/>
      <c r="K3" s="186"/>
      <c r="L3" s="186"/>
      <c r="M3" s="186"/>
      <c r="N3" s="186"/>
      <c r="O3" s="186"/>
      <c r="P3" s="186"/>
    </row>
    <row r="4" spans="1:16" ht="16.5" customHeight="1">
      <c r="A4" s="186"/>
      <c r="B4" s="186"/>
      <c r="C4" s="186"/>
      <c r="D4" s="186"/>
      <c r="E4" s="186"/>
      <c r="F4" s="186"/>
      <c r="G4" s="186"/>
      <c r="H4" s="186"/>
      <c r="I4" s="186"/>
      <c r="J4" s="186"/>
      <c r="K4" s="186"/>
      <c r="L4" s="186"/>
      <c r="M4" s="186"/>
      <c r="N4" s="186"/>
      <c r="O4" s="186"/>
      <c r="P4" s="186"/>
    </row>
    <row r="5" spans="1:16" ht="16.5" customHeight="1">
      <c r="A5" s="186"/>
      <c r="B5" s="186"/>
      <c r="C5" s="186"/>
      <c r="D5" s="186"/>
      <c r="E5" s="186"/>
      <c r="F5" s="186"/>
      <c r="G5" s="186"/>
      <c r="H5" s="186"/>
      <c r="I5" s="186"/>
      <c r="J5" s="186"/>
      <c r="K5" s="186"/>
      <c r="L5" s="186"/>
      <c r="M5" s="186"/>
      <c r="N5" s="186"/>
      <c r="O5" s="186"/>
      <c r="P5" s="186"/>
    </row>
    <row r="6" spans="1:16" ht="16.5" customHeight="1">
      <c r="A6" s="186"/>
      <c r="B6" s="186"/>
      <c r="C6" s="186"/>
      <c r="D6" s="186"/>
      <c r="E6" s="186"/>
      <c r="F6" s="186"/>
      <c r="G6" s="186"/>
      <c r="H6" s="186"/>
      <c r="I6" s="186"/>
      <c r="J6" s="186"/>
      <c r="K6" s="186"/>
      <c r="L6" s="186"/>
      <c r="M6" s="186"/>
      <c r="N6" s="186"/>
      <c r="O6" s="186"/>
      <c r="P6" s="186"/>
    </row>
    <row r="7" spans="1:16" ht="16.5" customHeight="1">
      <c r="A7" s="186"/>
      <c r="B7" s="186"/>
      <c r="C7" s="186"/>
      <c r="D7" s="186"/>
      <c r="E7" s="186"/>
      <c r="F7" s="186"/>
      <c r="G7" s="186"/>
      <c r="H7" s="186"/>
      <c r="I7" s="186"/>
      <c r="J7" s="186"/>
      <c r="K7" s="186"/>
      <c r="L7" s="186"/>
      <c r="M7" s="186"/>
      <c r="N7" s="186"/>
      <c r="O7" s="186"/>
      <c r="P7" s="186"/>
    </row>
    <row r="8" spans="1:16" ht="16.5" customHeight="1">
      <c r="A8" s="186"/>
      <c r="B8" s="186"/>
      <c r="C8" s="186"/>
      <c r="D8" s="186"/>
      <c r="E8" s="186"/>
      <c r="F8" s="186"/>
      <c r="G8" s="186"/>
      <c r="H8" s="186"/>
      <c r="I8" s="186"/>
      <c r="J8" s="186"/>
      <c r="K8" s="186"/>
      <c r="L8" s="186"/>
      <c r="M8" s="186"/>
      <c r="N8" s="186"/>
      <c r="O8" s="186"/>
      <c r="P8" s="186"/>
    </row>
    <row r="9" spans="1:16" ht="16.5" customHeight="1">
      <c r="A9" s="186"/>
      <c r="B9" s="186"/>
      <c r="C9" s="186"/>
      <c r="D9" s="186"/>
      <c r="E9" s="186"/>
      <c r="F9" s="186"/>
      <c r="G9" s="186"/>
      <c r="H9" s="186"/>
      <c r="I9" s="186"/>
      <c r="J9" s="186"/>
      <c r="K9" s="186"/>
      <c r="L9" s="186"/>
      <c r="M9" s="186"/>
      <c r="N9" s="186"/>
      <c r="O9" s="186"/>
      <c r="P9" s="186"/>
    </row>
    <row r="10" spans="1:16" ht="16.5" customHeight="1">
      <c r="A10" s="186"/>
      <c r="B10" s="186"/>
      <c r="C10" s="186"/>
      <c r="D10" s="186"/>
      <c r="E10" s="186"/>
      <c r="F10" s="186"/>
      <c r="G10" s="186"/>
      <c r="H10" s="186"/>
      <c r="I10" s="186"/>
      <c r="J10" s="186"/>
      <c r="K10" s="186"/>
      <c r="L10" s="186"/>
      <c r="M10" s="186"/>
      <c r="N10" s="186"/>
      <c r="O10" s="186"/>
      <c r="P10" s="186"/>
    </row>
    <row r="11" spans="1:16" ht="16.5" customHeight="1">
      <c r="A11" s="186"/>
      <c r="B11" s="186"/>
      <c r="C11" s="186"/>
      <c r="D11" s="186"/>
      <c r="E11" s="186"/>
      <c r="F11" s="186"/>
      <c r="G11" s="186"/>
      <c r="H11" s="186"/>
      <c r="I11" s="186"/>
      <c r="J11" s="186"/>
      <c r="K11" s="186"/>
      <c r="L11" s="186"/>
      <c r="M11" s="186"/>
      <c r="N11" s="186"/>
      <c r="O11" s="186"/>
      <c r="P11" s="186"/>
    </row>
    <row r="12" spans="1:16" ht="16.5" customHeight="1">
      <c r="A12" s="186"/>
      <c r="B12" s="186"/>
      <c r="C12" s="186"/>
      <c r="D12" s="186"/>
      <c r="E12" s="186"/>
      <c r="F12" s="186"/>
      <c r="G12" s="186"/>
      <c r="H12" s="186"/>
      <c r="I12" s="186"/>
      <c r="J12" s="186"/>
      <c r="K12" s="186"/>
      <c r="L12" s="186"/>
      <c r="M12" s="186"/>
      <c r="N12" s="186"/>
      <c r="O12" s="186"/>
      <c r="P12" s="186"/>
    </row>
    <row r="13" spans="1:16" ht="16.5" customHeight="1">
      <c r="A13" s="186"/>
      <c r="B13" s="186"/>
      <c r="C13" s="186"/>
      <c r="D13" s="186"/>
      <c r="E13" s="186"/>
      <c r="F13" s="186"/>
      <c r="G13" s="186"/>
      <c r="H13" s="186"/>
      <c r="I13" s="186"/>
      <c r="J13" s="186"/>
      <c r="K13" s="186"/>
      <c r="L13" s="186"/>
      <c r="M13" s="186"/>
      <c r="N13" s="186"/>
      <c r="O13" s="186"/>
      <c r="P13" s="186"/>
    </row>
    <row r="14" spans="1:16" ht="16.5" customHeight="1">
      <c r="A14" s="186"/>
      <c r="B14" s="186"/>
      <c r="C14" s="186"/>
      <c r="D14" s="186"/>
      <c r="E14" s="186"/>
      <c r="F14" s="186"/>
      <c r="G14" s="186"/>
      <c r="H14" s="186"/>
      <c r="I14" s="186"/>
      <c r="J14" s="186"/>
      <c r="K14" s="186"/>
      <c r="L14" s="186"/>
      <c r="M14" s="186"/>
      <c r="N14" s="186"/>
      <c r="O14" s="186"/>
      <c r="P14" s="186"/>
    </row>
    <row r="15" spans="1:16" ht="16.5" customHeight="1">
      <c r="A15" s="186"/>
      <c r="B15" s="186"/>
      <c r="C15" s="186"/>
      <c r="D15" s="186"/>
      <c r="E15" s="186"/>
      <c r="F15" s="186"/>
      <c r="G15" s="186"/>
      <c r="H15" s="186"/>
      <c r="I15" s="186"/>
      <c r="J15" s="186"/>
      <c r="K15" s="186"/>
      <c r="L15" s="186"/>
      <c r="M15" s="186"/>
      <c r="N15" s="186"/>
      <c r="O15" s="186"/>
      <c r="P15" s="186"/>
    </row>
    <row r="16" spans="1:16" ht="16.5" customHeight="1">
      <c r="A16" s="186"/>
      <c r="B16" s="186"/>
      <c r="C16" s="186"/>
      <c r="D16" s="186"/>
      <c r="E16" s="186"/>
      <c r="F16" s="186"/>
      <c r="G16" s="186"/>
      <c r="H16" s="186"/>
      <c r="I16" s="186"/>
      <c r="J16" s="186"/>
      <c r="K16" s="186"/>
      <c r="L16" s="186"/>
      <c r="M16" s="186"/>
      <c r="N16" s="186"/>
      <c r="O16" s="186"/>
      <c r="P16" s="186"/>
    </row>
    <row r="17" spans="1:16" ht="16.5" customHeight="1">
      <c r="A17" s="186"/>
      <c r="B17" s="186"/>
      <c r="C17" s="186"/>
      <c r="D17" s="186"/>
      <c r="E17" s="186"/>
      <c r="F17" s="186"/>
      <c r="G17" s="186"/>
      <c r="H17" s="186"/>
      <c r="I17" s="186"/>
      <c r="J17" s="186"/>
      <c r="K17" s="186"/>
      <c r="L17" s="186"/>
      <c r="M17" s="186"/>
      <c r="N17" s="186"/>
      <c r="O17" s="186"/>
      <c r="P17" s="186"/>
    </row>
    <row r="18" spans="1:16" ht="16.5" customHeight="1">
      <c r="A18" s="186"/>
      <c r="B18" s="186"/>
      <c r="C18" s="186"/>
      <c r="D18" s="186"/>
      <c r="E18" s="186"/>
      <c r="F18" s="186"/>
      <c r="G18" s="186"/>
      <c r="H18" s="186"/>
      <c r="I18" s="186"/>
      <c r="J18" s="186"/>
      <c r="K18" s="186"/>
      <c r="L18" s="186"/>
      <c r="M18" s="186"/>
      <c r="N18" s="186"/>
      <c r="O18" s="186"/>
      <c r="P18" s="186"/>
    </row>
    <row r="19" spans="1:16" ht="16.5" customHeight="1">
      <c r="A19" s="186"/>
      <c r="B19" s="186"/>
      <c r="C19" s="186"/>
      <c r="D19" s="186"/>
      <c r="E19" s="186"/>
      <c r="F19" s="186"/>
      <c r="G19" s="186"/>
      <c r="H19" s="186"/>
      <c r="I19" s="186"/>
      <c r="J19" s="186"/>
      <c r="K19" s="186"/>
      <c r="L19" s="186"/>
      <c r="M19" s="186"/>
      <c r="N19" s="186"/>
      <c r="O19" s="186"/>
      <c r="P19" s="186"/>
    </row>
    <row r="20" spans="1:16" ht="16.5" customHeight="1">
      <c r="A20" s="186"/>
      <c r="B20" s="186"/>
      <c r="C20" s="186"/>
      <c r="D20" s="186"/>
      <c r="E20" s="186"/>
      <c r="F20" s="186"/>
      <c r="G20" s="186"/>
      <c r="H20" s="186"/>
      <c r="I20" s="186"/>
      <c r="J20" s="186"/>
      <c r="K20" s="186"/>
      <c r="L20" s="186"/>
      <c r="M20" s="186"/>
      <c r="N20" s="186"/>
      <c r="O20" s="186"/>
      <c r="P20" s="186"/>
    </row>
    <row r="21" spans="1:16" ht="16.5" customHeight="1">
      <c r="A21" s="186"/>
      <c r="B21" s="186"/>
      <c r="C21" s="186"/>
      <c r="D21" s="186"/>
      <c r="E21" s="186"/>
      <c r="F21" s="186"/>
      <c r="G21" s="186"/>
      <c r="H21" s="186"/>
      <c r="I21" s="186"/>
      <c r="J21" s="186"/>
      <c r="K21" s="186"/>
      <c r="L21" s="186"/>
      <c r="M21" s="186"/>
      <c r="N21" s="186"/>
      <c r="O21" s="186"/>
      <c r="P21" s="186"/>
    </row>
    <row r="22" spans="1:16" ht="16.5" customHeight="1">
      <c r="A22" s="186"/>
      <c r="B22" s="186"/>
      <c r="C22" s="186"/>
      <c r="D22" s="186"/>
      <c r="E22" s="186"/>
      <c r="F22" s="186"/>
      <c r="G22" s="186"/>
      <c r="H22" s="186"/>
      <c r="I22" s="186"/>
      <c r="J22" s="186"/>
      <c r="K22" s="186"/>
      <c r="L22" s="186"/>
      <c r="M22" s="186"/>
      <c r="N22" s="186"/>
      <c r="O22" s="186"/>
      <c r="P22" s="186"/>
    </row>
    <row r="23" spans="1:16" ht="16.5" customHeight="1">
      <c r="A23" s="186"/>
      <c r="B23" s="186"/>
      <c r="C23" s="186"/>
      <c r="D23" s="186"/>
      <c r="E23" s="186"/>
      <c r="F23" s="186"/>
      <c r="G23" s="186"/>
      <c r="H23" s="186"/>
      <c r="I23" s="186"/>
      <c r="J23" s="186"/>
      <c r="K23" s="186"/>
      <c r="L23" s="186"/>
      <c r="M23" s="186"/>
      <c r="N23" s="186"/>
      <c r="O23" s="186"/>
      <c r="P23" s="186"/>
    </row>
    <row r="24" spans="1:16" ht="16.5" customHeight="1">
      <c r="A24" s="186"/>
      <c r="B24" s="186"/>
      <c r="C24" s="186"/>
      <c r="D24" s="186"/>
      <c r="E24" s="186"/>
      <c r="F24" s="186"/>
      <c r="G24" s="186"/>
      <c r="H24" s="186"/>
      <c r="I24" s="186"/>
      <c r="J24" s="186"/>
      <c r="K24" s="186"/>
      <c r="L24" s="186"/>
      <c r="M24" s="186"/>
      <c r="N24" s="186"/>
      <c r="O24" s="186"/>
      <c r="P24" s="186"/>
    </row>
    <row r="25" spans="1:16" ht="16.5" customHeight="1">
      <c r="A25" s="186"/>
      <c r="B25" s="186"/>
      <c r="C25" s="186"/>
      <c r="D25" s="186"/>
      <c r="E25" s="186"/>
      <c r="F25" s="186"/>
      <c r="G25" s="186"/>
      <c r="H25" s="186"/>
      <c r="I25" s="186"/>
      <c r="J25" s="186"/>
      <c r="K25" s="186"/>
      <c r="L25" s="186"/>
      <c r="M25" s="186"/>
      <c r="N25" s="186"/>
      <c r="O25" s="186"/>
      <c r="P25" s="186"/>
    </row>
    <row r="26" spans="1:16" ht="16.5" customHeight="1">
      <c r="A26" s="186"/>
      <c r="B26" s="186"/>
      <c r="C26" s="186"/>
      <c r="D26" s="186"/>
      <c r="E26" s="186"/>
      <c r="F26" s="186"/>
      <c r="G26" s="186"/>
      <c r="H26" s="186"/>
      <c r="I26" s="186"/>
      <c r="J26" s="186"/>
      <c r="K26" s="186"/>
      <c r="L26" s="186"/>
      <c r="M26" s="186"/>
      <c r="N26" s="186"/>
      <c r="O26" s="186"/>
      <c r="P26" s="186"/>
    </row>
    <row r="27" spans="1:16" ht="16.5" customHeight="1">
      <c r="A27" s="186"/>
      <c r="B27" s="186"/>
      <c r="C27" s="186"/>
      <c r="D27" s="186"/>
      <c r="E27" s="186"/>
      <c r="F27" s="186"/>
      <c r="G27" s="186"/>
      <c r="H27" s="186"/>
      <c r="I27" s="186"/>
      <c r="J27" s="186"/>
      <c r="K27" s="186"/>
      <c r="L27" s="186"/>
      <c r="M27" s="186"/>
      <c r="N27" s="186"/>
      <c r="O27" s="186"/>
      <c r="P27" s="186"/>
    </row>
    <row r="28" spans="1:16" ht="16.5" customHeight="1">
      <c r="A28" s="186"/>
      <c r="B28" s="186"/>
      <c r="C28" s="186"/>
      <c r="D28" s="186"/>
      <c r="E28" s="186"/>
      <c r="F28" s="186"/>
      <c r="G28" s="186"/>
      <c r="H28" s="186"/>
      <c r="I28" s="186"/>
      <c r="J28" s="186"/>
      <c r="K28" s="186"/>
      <c r="L28" s="186"/>
      <c r="M28" s="186"/>
      <c r="N28" s="186"/>
      <c r="O28" s="186"/>
      <c r="P28" s="186"/>
    </row>
    <row r="29" spans="1:16" ht="16.5" customHeight="1">
      <c r="A29" s="186"/>
      <c r="B29" s="186"/>
      <c r="C29" s="186"/>
      <c r="D29" s="186"/>
      <c r="E29" s="186"/>
      <c r="F29" s="186"/>
      <c r="G29" s="186"/>
      <c r="H29" s="186"/>
      <c r="I29" s="186"/>
      <c r="J29" s="186"/>
      <c r="K29" s="186"/>
      <c r="L29" s="186"/>
      <c r="M29" s="186"/>
      <c r="N29" s="186"/>
      <c r="O29" s="186"/>
      <c r="P29" s="186"/>
    </row>
    <row r="30" spans="1:16" ht="16.5" customHeight="1">
      <c r="A30" s="186"/>
      <c r="B30" s="186"/>
      <c r="C30" s="186"/>
      <c r="D30" s="186"/>
      <c r="E30" s="186"/>
      <c r="F30" s="186"/>
      <c r="G30" s="186"/>
      <c r="H30" s="186"/>
      <c r="I30" s="186"/>
      <c r="J30" s="186"/>
      <c r="K30" s="186"/>
      <c r="L30" s="186"/>
      <c r="M30" s="186"/>
      <c r="N30" s="186"/>
      <c r="O30" s="186"/>
      <c r="P30" s="186"/>
    </row>
    <row r="31" spans="1:16" ht="16.5" customHeight="1">
      <c r="A31" s="186"/>
      <c r="B31" s="186"/>
      <c r="C31" s="186"/>
      <c r="D31" s="186"/>
      <c r="E31" s="186"/>
      <c r="F31" s="186"/>
      <c r="G31" s="186"/>
      <c r="H31" s="186"/>
      <c r="I31" s="186"/>
      <c r="J31" s="186"/>
      <c r="K31" s="186"/>
      <c r="L31" s="186"/>
      <c r="M31" s="186"/>
      <c r="N31" s="186"/>
      <c r="O31" s="186"/>
      <c r="P31" s="186"/>
    </row>
    <row r="32" spans="1:16" ht="31.5" customHeight="1">
      <c r="A32" s="186"/>
      <c r="B32" s="186"/>
      <c r="C32" s="186"/>
      <c r="D32" s="186"/>
      <c r="E32" s="186"/>
      <c r="F32" s="186"/>
      <c r="G32" s="186"/>
      <c r="H32" s="186"/>
      <c r="I32" s="186"/>
      <c r="J32" s="181" t="s">
        <v>2</v>
      </c>
      <c r="K32" s="186"/>
      <c r="L32" s="186"/>
      <c r="M32" s="186"/>
      <c r="N32" s="186"/>
      <c r="O32" s="186"/>
      <c r="P32" s="186"/>
    </row>
    <row r="33" spans="1:16" ht="39" customHeight="1">
      <c r="A33" s="186"/>
      <c r="B33" s="187" t="s">
        <v>11</v>
      </c>
      <c r="C33" s="193"/>
      <c r="D33" s="193"/>
      <c r="E33" s="195" t="s">
        <v>16</v>
      </c>
      <c r="F33" s="196" t="s">
        <v>522</v>
      </c>
      <c r="G33" s="201" t="s">
        <v>523</v>
      </c>
      <c r="H33" s="201" t="s">
        <v>524</v>
      </c>
      <c r="I33" s="201" t="s">
        <v>250</v>
      </c>
      <c r="J33" s="205" t="s">
        <v>525</v>
      </c>
      <c r="K33" s="186"/>
      <c r="L33" s="186"/>
      <c r="M33" s="186"/>
      <c r="N33" s="186"/>
      <c r="O33" s="186"/>
      <c r="P33" s="186"/>
    </row>
    <row r="34" spans="1:16" ht="39" customHeight="1">
      <c r="A34" s="186"/>
      <c r="B34" s="188"/>
      <c r="C34" s="1026" t="s">
        <v>431</v>
      </c>
      <c r="D34" s="1026"/>
      <c r="E34" s="1027"/>
      <c r="F34" s="197" t="s">
        <v>526</v>
      </c>
      <c r="G34" s="202" t="s">
        <v>358</v>
      </c>
      <c r="H34" s="202" t="s">
        <v>527</v>
      </c>
      <c r="I34" s="202" t="s">
        <v>528</v>
      </c>
      <c r="J34" s="206" t="s">
        <v>529</v>
      </c>
      <c r="K34" s="186"/>
      <c r="L34" s="186"/>
      <c r="M34" s="186"/>
      <c r="N34" s="186"/>
      <c r="O34" s="186"/>
      <c r="P34" s="186"/>
    </row>
    <row r="35" spans="1:16" ht="39" customHeight="1">
      <c r="A35" s="186"/>
      <c r="B35" s="189"/>
      <c r="C35" s="1022" t="s">
        <v>449</v>
      </c>
      <c r="D35" s="1022"/>
      <c r="E35" s="1023"/>
      <c r="F35" s="198">
        <v>11.64</v>
      </c>
      <c r="G35" s="203">
        <v>9.23</v>
      </c>
      <c r="H35" s="203">
        <v>9.6999999999999993</v>
      </c>
      <c r="I35" s="203">
        <v>7.54</v>
      </c>
      <c r="J35" s="207">
        <v>6.28</v>
      </c>
      <c r="K35" s="186"/>
      <c r="L35" s="186"/>
      <c r="M35" s="186"/>
      <c r="N35" s="186"/>
      <c r="O35" s="186"/>
      <c r="P35" s="186"/>
    </row>
    <row r="36" spans="1:16" ht="39" customHeight="1">
      <c r="A36" s="186"/>
      <c r="B36" s="189"/>
      <c r="C36" s="1022" t="s">
        <v>460</v>
      </c>
      <c r="D36" s="1022"/>
      <c r="E36" s="1023"/>
      <c r="F36" s="198">
        <v>0.02</v>
      </c>
      <c r="G36" s="203">
        <v>0.02</v>
      </c>
      <c r="H36" s="203">
        <v>0.01</v>
      </c>
      <c r="I36" s="203">
        <v>0.01</v>
      </c>
      <c r="J36" s="207">
        <v>3.43</v>
      </c>
      <c r="K36" s="186"/>
      <c r="L36" s="186"/>
      <c r="M36" s="186"/>
      <c r="N36" s="186"/>
      <c r="O36" s="186"/>
      <c r="P36" s="186"/>
    </row>
    <row r="37" spans="1:16" ht="39" customHeight="1">
      <c r="A37" s="186"/>
      <c r="B37" s="189"/>
      <c r="C37" s="1022" t="s">
        <v>462</v>
      </c>
      <c r="D37" s="1022"/>
      <c r="E37" s="1023"/>
      <c r="F37" s="198">
        <v>0</v>
      </c>
      <c r="G37" s="203">
        <v>0.01</v>
      </c>
      <c r="H37" s="203">
        <v>0.01</v>
      </c>
      <c r="I37" s="203">
        <v>0.01</v>
      </c>
      <c r="J37" s="207">
        <v>2.64</v>
      </c>
      <c r="K37" s="186"/>
      <c r="L37" s="186"/>
      <c r="M37" s="186"/>
      <c r="N37" s="186"/>
      <c r="O37" s="186"/>
      <c r="P37" s="186"/>
    </row>
    <row r="38" spans="1:16" ht="39" customHeight="1">
      <c r="A38" s="186"/>
      <c r="B38" s="189"/>
      <c r="C38" s="1022" t="s">
        <v>459</v>
      </c>
      <c r="D38" s="1022"/>
      <c r="E38" s="1023"/>
      <c r="F38" s="198">
        <v>1.41</v>
      </c>
      <c r="G38" s="203">
        <v>2.56</v>
      </c>
      <c r="H38" s="203">
        <v>1.1399999999999999</v>
      </c>
      <c r="I38" s="203">
        <v>0.24</v>
      </c>
      <c r="J38" s="207">
        <v>0.37</v>
      </c>
      <c r="K38" s="186"/>
      <c r="L38" s="186"/>
      <c r="M38" s="186"/>
      <c r="N38" s="186"/>
      <c r="O38" s="186"/>
      <c r="P38" s="186"/>
    </row>
    <row r="39" spans="1:16" ht="39" customHeight="1">
      <c r="A39" s="186"/>
      <c r="B39" s="189"/>
      <c r="C39" s="1022" t="s">
        <v>295</v>
      </c>
      <c r="D39" s="1022"/>
      <c r="E39" s="1023"/>
      <c r="F39" s="198">
        <v>0.04</v>
      </c>
      <c r="G39" s="203">
        <v>0.02</v>
      </c>
      <c r="H39" s="203">
        <v>0.04</v>
      </c>
      <c r="I39" s="203">
        <v>0.02</v>
      </c>
      <c r="J39" s="207">
        <v>0.04</v>
      </c>
      <c r="K39" s="186"/>
      <c r="L39" s="186"/>
      <c r="M39" s="186"/>
      <c r="N39" s="186"/>
      <c r="O39" s="186"/>
      <c r="P39" s="186"/>
    </row>
    <row r="40" spans="1:16" ht="39" customHeight="1">
      <c r="A40" s="186"/>
      <c r="B40" s="189"/>
      <c r="C40" s="1022" t="s">
        <v>458</v>
      </c>
      <c r="D40" s="1022"/>
      <c r="E40" s="1023"/>
      <c r="F40" s="198">
        <v>0.02</v>
      </c>
      <c r="G40" s="203">
        <v>0.01</v>
      </c>
      <c r="H40" s="203">
        <v>0.01</v>
      </c>
      <c r="I40" s="203">
        <v>0.01</v>
      </c>
      <c r="J40" s="207">
        <v>0.02</v>
      </c>
      <c r="K40" s="186"/>
      <c r="L40" s="186"/>
      <c r="M40" s="186"/>
      <c r="N40" s="186"/>
      <c r="O40" s="186"/>
      <c r="P40" s="186"/>
    </row>
    <row r="41" spans="1:16" ht="39" customHeight="1">
      <c r="A41" s="186"/>
      <c r="B41" s="189"/>
      <c r="C41" s="1022" t="s">
        <v>463</v>
      </c>
      <c r="D41" s="1022"/>
      <c r="E41" s="1023"/>
      <c r="F41" s="198">
        <v>0</v>
      </c>
      <c r="G41" s="203">
        <v>0.01</v>
      </c>
      <c r="H41" s="203">
        <v>0.26</v>
      </c>
      <c r="I41" s="203">
        <v>0</v>
      </c>
      <c r="J41" s="207">
        <v>0</v>
      </c>
      <c r="K41" s="186"/>
      <c r="L41" s="186"/>
      <c r="M41" s="186"/>
      <c r="N41" s="186"/>
      <c r="O41" s="186"/>
      <c r="P41" s="186"/>
    </row>
    <row r="42" spans="1:16" ht="39" customHeight="1">
      <c r="A42" s="186"/>
      <c r="B42" s="190"/>
      <c r="C42" s="1022" t="s">
        <v>530</v>
      </c>
      <c r="D42" s="1022"/>
      <c r="E42" s="1023"/>
      <c r="F42" s="198" t="s">
        <v>196</v>
      </c>
      <c r="G42" s="203" t="s">
        <v>196</v>
      </c>
      <c r="H42" s="203" t="s">
        <v>196</v>
      </c>
      <c r="I42" s="203" t="s">
        <v>196</v>
      </c>
      <c r="J42" s="207" t="s">
        <v>196</v>
      </c>
      <c r="K42" s="186"/>
      <c r="L42" s="186"/>
      <c r="M42" s="186"/>
      <c r="N42" s="186"/>
      <c r="O42" s="186"/>
      <c r="P42" s="186"/>
    </row>
    <row r="43" spans="1:16" ht="39" customHeight="1">
      <c r="A43" s="186"/>
      <c r="B43" s="191"/>
      <c r="C43" s="1024" t="s">
        <v>298</v>
      </c>
      <c r="D43" s="1024"/>
      <c r="E43" s="1025"/>
      <c r="F43" s="199">
        <v>0</v>
      </c>
      <c r="G43" s="204">
        <v>0</v>
      </c>
      <c r="H43" s="204">
        <v>0</v>
      </c>
      <c r="I43" s="204">
        <v>0</v>
      </c>
      <c r="J43" s="208">
        <v>0</v>
      </c>
      <c r="K43" s="186"/>
      <c r="L43" s="186"/>
      <c r="M43" s="186"/>
      <c r="N43" s="186"/>
      <c r="O43" s="186"/>
      <c r="P43" s="186"/>
    </row>
    <row r="44" spans="1:16" ht="39" customHeight="1">
      <c r="A44" s="186"/>
      <c r="B44" s="192"/>
      <c r="C44" s="194"/>
      <c r="D44" s="194"/>
      <c r="E44" s="194"/>
      <c r="F44" s="200"/>
      <c r="G44" s="200"/>
      <c r="H44" s="200"/>
      <c r="I44" s="200"/>
      <c r="J44" s="200"/>
      <c r="K44" s="186"/>
      <c r="L44" s="186"/>
      <c r="M44" s="186"/>
      <c r="N44" s="186"/>
      <c r="O44" s="186"/>
      <c r="P44" s="186"/>
    </row>
    <row r="45" spans="1:16" ht="17.25">
      <c r="A45" s="186"/>
      <c r="B45" s="186"/>
      <c r="C45" s="186"/>
      <c r="D45" s="186"/>
      <c r="E45" s="186"/>
      <c r="F45" s="186"/>
      <c r="G45" s="186"/>
      <c r="H45" s="186"/>
      <c r="I45" s="186"/>
      <c r="J45" s="186"/>
      <c r="K45" s="186"/>
      <c r="L45" s="186"/>
      <c r="M45" s="186"/>
      <c r="N45" s="186"/>
      <c r="O45" s="186"/>
      <c r="P45" s="186"/>
    </row>
  </sheetData>
  <sheetProtection algorithmName="SHA-512" hashValue="zstz35bhgFO/y4SAb9wGF91xwU2IdCSq3D7qz9il4iuG2FJwl4fd4cHZmeMRiIeBozsk622VppKMXqWKyn0H5g==" saltValue="LdsSJ9ONDZM6nBmbzkOS3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c r="A1" s="85"/>
      <c r="B1" s="85"/>
      <c r="C1" s="85"/>
      <c r="D1" s="85"/>
      <c r="E1" s="85"/>
      <c r="F1" s="85"/>
      <c r="G1" s="85"/>
      <c r="H1" s="85"/>
      <c r="I1" s="85"/>
      <c r="J1" s="85"/>
      <c r="K1" s="85"/>
      <c r="L1" s="85"/>
      <c r="M1" s="85"/>
      <c r="N1" s="85"/>
      <c r="O1" s="85"/>
      <c r="P1" s="85"/>
      <c r="Q1" s="85"/>
      <c r="R1" s="85"/>
      <c r="S1" s="85"/>
      <c r="T1" s="85"/>
      <c r="U1" s="85"/>
    </row>
    <row r="2" spans="1:21" ht="13.5" customHeight="1">
      <c r="A2" s="85"/>
      <c r="B2" s="85"/>
      <c r="C2" s="85"/>
      <c r="D2" s="85"/>
      <c r="E2" s="85"/>
      <c r="F2" s="85"/>
      <c r="G2" s="85"/>
      <c r="H2" s="85"/>
      <c r="I2" s="85"/>
      <c r="J2" s="85"/>
      <c r="K2" s="85"/>
      <c r="L2" s="85"/>
      <c r="M2" s="85"/>
      <c r="N2" s="85"/>
      <c r="O2" s="85"/>
      <c r="P2" s="85"/>
      <c r="Q2" s="85"/>
      <c r="R2" s="85"/>
      <c r="S2" s="85"/>
      <c r="T2" s="85"/>
      <c r="U2" s="85"/>
    </row>
    <row r="3" spans="1:21" ht="13.5" customHeight="1">
      <c r="A3" s="85"/>
      <c r="B3" s="85"/>
      <c r="C3" s="85"/>
      <c r="D3" s="85"/>
      <c r="E3" s="85"/>
      <c r="F3" s="85"/>
      <c r="G3" s="85"/>
      <c r="H3" s="85"/>
      <c r="I3" s="85"/>
      <c r="J3" s="85"/>
      <c r="K3" s="85"/>
      <c r="L3" s="85"/>
      <c r="M3" s="85"/>
      <c r="N3" s="85"/>
      <c r="O3" s="85"/>
      <c r="P3" s="85"/>
      <c r="Q3" s="85"/>
      <c r="R3" s="85"/>
      <c r="S3" s="85"/>
      <c r="T3" s="85"/>
      <c r="U3" s="85"/>
    </row>
    <row r="4" spans="1:21" ht="13.5" customHeight="1">
      <c r="A4" s="85"/>
      <c r="B4" s="85"/>
      <c r="C4" s="85"/>
      <c r="D4" s="85"/>
      <c r="E4" s="85"/>
      <c r="F4" s="85"/>
      <c r="G4" s="85"/>
      <c r="H4" s="85"/>
      <c r="I4" s="85"/>
      <c r="J4" s="85"/>
      <c r="K4" s="85"/>
      <c r="L4" s="85"/>
      <c r="M4" s="85"/>
      <c r="N4" s="85"/>
      <c r="O4" s="85"/>
      <c r="P4" s="85"/>
      <c r="Q4" s="85"/>
      <c r="R4" s="85"/>
      <c r="S4" s="85"/>
      <c r="T4" s="85"/>
      <c r="U4" s="85"/>
    </row>
    <row r="5" spans="1:21" ht="13.5" customHeight="1">
      <c r="A5" s="85"/>
      <c r="B5" s="85"/>
      <c r="C5" s="85"/>
      <c r="D5" s="85"/>
      <c r="E5" s="85"/>
      <c r="F5" s="85"/>
      <c r="G5" s="85"/>
      <c r="H5" s="85"/>
      <c r="I5" s="85"/>
      <c r="J5" s="85"/>
      <c r="K5" s="85"/>
      <c r="L5" s="85"/>
      <c r="M5" s="85"/>
      <c r="N5" s="85"/>
      <c r="O5" s="85"/>
      <c r="P5" s="85"/>
      <c r="Q5" s="85"/>
      <c r="R5" s="85"/>
      <c r="S5" s="85"/>
      <c r="T5" s="85"/>
      <c r="U5" s="85"/>
    </row>
    <row r="6" spans="1:21" ht="13.5" customHeight="1">
      <c r="A6" s="85"/>
      <c r="B6" s="85"/>
      <c r="C6" s="85"/>
      <c r="D6" s="85"/>
      <c r="E6" s="85"/>
      <c r="F6" s="85"/>
      <c r="G6" s="85"/>
      <c r="H6" s="85"/>
      <c r="I6" s="85"/>
      <c r="J6" s="85"/>
      <c r="K6" s="85"/>
      <c r="L6" s="85"/>
      <c r="M6" s="85"/>
      <c r="N6" s="85"/>
      <c r="O6" s="85"/>
      <c r="P6" s="85"/>
      <c r="Q6" s="85"/>
      <c r="R6" s="85"/>
      <c r="S6" s="85"/>
      <c r="T6" s="85"/>
      <c r="U6" s="85"/>
    </row>
    <row r="7" spans="1:21" ht="13.5" customHeight="1">
      <c r="A7" s="85"/>
      <c r="B7" s="85"/>
      <c r="C7" s="85"/>
      <c r="D7" s="85"/>
      <c r="E7" s="85"/>
      <c r="F7" s="85"/>
      <c r="G7" s="85"/>
      <c r="H7" s="85"/>
      <c r="I7" s="85"/>
      <c r="J7" s="85"/>
      <c r="K7" s="85"/>
      <c r="L7" s="85"/>
      <c r="M7" s="85"/>
      <c r="N7" s="85"/>
      <c r="O7" s="85"/>
      <c r="P7" s="85"/>
      <c r="Q7" s="85"/>
      <c r="R7" s="85"/>
      <c r="S7" s="85"/>
      <c r="T7" s="85"/>
      <c r="U7" s="85"/>
    </row>
    <row r="8" spans="1:21" ht="13.5" customHeight="1">
      <c r="A8" s="85"/>
      <c r="B8" s="85"/>
      <c r="C8" s="85"/>
      <c r="D8" s="85"/>
      <c r="E8" s="85"/>
      <c r="F8" s="85"/>
      <c r="G8" s="85"/>
      <c r="H8" s="85"/>
      <c r="I8" s="85"/>
      <c r="J8" s="85"/>
      <c r="K8" s="85"/>
      <c r="L8" s="85"/>
      <c r="M8" s="85"/>
      <c r="N8" s="85"/>
      <c r="O8" s="85"/>
      <c r="P8" s="85"/>
      <c r="Q8" s="85"/>
      <c r="R8" s="85"/>
      <c r="S8" s="85"/>
      <c r="T8" s="85"/>
      <c r="U8" s="85"/>
    </row>
    <row r="9" spans="1:21" ht="13.5" customHeight="1">
      <c r="A9" s="85"/>
      <c r="B9" s="85"/>
      <c r="C9" s="85"/>
      <c r="D9" s="85"/>
      <c r="E9" s="85"/>
      <c r="F9" s="85"/>
      <c r="G9" s="85"/>
      <c r="H9" s="85"/>
      <c r="I9" s="85"/>
      <c r="J9" s="85"/>
      <c r="K9" s="85"/>
      <c r="L9" s="85"/>
      <c r="M9" s="85"/>
      <c r="N9" s="85"/>
      <c r="O9" s="85"/>
      <c r="P9" s="85"/>
      <c r="Q9" s="85"/>
      <c r="R9" s="85"/>
      <c r="S9" s="85"/>
      <c r="T9" s="85"/>
      <c r="U9" s="85"/>
    </row>
    <row r="10" spans="1:21" ht="13.5" customHeight="1">
      <c r="A10" s="85"/>
      <c r="B10" s="85"/>
      <c r="C10" s="85"/>
      <c r="D10" s="85"/>
      <c r="E10" s="85"/>
      <c r="F10" s="85"/>
      <c r="G10" s="85"/>
      <c r="H10" s="85"/>
      <c r="I10" s="85"/>
      <c r="J10" s="85"/>
      <c r="K10" s="85"/>
      <c r="L10" s="85"/>
      <c r="M10" s="85"/>
      <c r="N10" s="85"/>
      <c r="O10" s="85"/>
      <c r="P10" s="85"/>
      <c r="Q10" s="85"/>
      <c r="R10" s="85"/>
      <c r="S10" s="85"/>
      <c r="T10" s="85"/>
      <c r="U10" s="85"/>
    </row>
    <row r="11" spans="1:21" ht="13.5" customHeight="1">
      <c r="A11" s="85"/>
      <c r="B11" s="85"/>
      <c r="C11" s="85"/>
      <c r="D11" s="85"/>
      <c r="E11" s="85"/>
      <c r="F11" s="85"/>
      <c r="G11" s="85"/>
      <c r="H11" s="85"/>
      <c r="I11" s="85"/>
      <c r="J11" s="85"/>
      <c r="K11" s="85"/>
      <c r="L11" s="85"/>
      <c r="M11" s="85"/>
      <c r="N11" s="85"/>
      <c r="O11" s="85"/>
      <c r="P11" s="85"/>
      <c r="Q11" s="85"/>
      <c r="R11" s="85"/>
      <c r="S11" s="85"/>
      <c r="T11" s="85"/>
      <c r="U11" s="85"/>
    </row>
    <row r="12" spans="1:21" ht="13.5" customHeight="1">
      <c r="A12" s="85"/>
      <c r="B12" s="85"/>
      <c r="C12" s="85"/>
      <c r="D12" s="85"/>
      <c r="E12" s="85"/>
      <c r="F12" s="85"/>
      <c r="G12" s="85"/>
      <c r="H12" s="85"/>
      <c r="I12" s="85"/>
      <c r="J12" s="85"/>
      <c r="K12" s="85"/>
      <c r="L12" s="85"/>
      <c r="M12" s="85"/>
      <c r="N12" s="85"/>
      <c r="O12" s="85"/>
      <c r="P12" s="85"/>
      <c r="Q12" s="85"/>
      <c r="R12" s="85"/>
      <c r="S12" s="85"/>
      <c r="T12" s="85"/>
      <c r="U12" s="85"/>
    </row>
    <row r="13" spans="1:21" ht="13.5" customHeight="1">
      <c r="A13" s="85"/>
      <c r="B13" s="85"/>
      <c r="C13" s="85"/>
      <c r="D13" s="85"/>
      <c r="E13" s="85"/>
      <c r="F13" s="85"/>
      <c r="G13" s="85"/>
      <c r="H13" s="85"/>
      <c r="I13" s="85"/>
      <c r="J13" s="85"/>
      <c r="K13" s="85"/>
      <c r="L13" s="85"/>
      <c r="M13" s="85"/>
      <c r="N13" s="85"/>
      <c r="O13" s="85"/>
      <c r="P13" s="85"/>
      <c r="Q13" s="85"/>
      <c r="R13" s="85"/>
      <c r="S13" s="85"/>
      <c r="T13" s="85"/>
      <c r="U13" s="85"/>
    </row>
    <row r="14" spans="1:21" ht="13.5" customHeight="1">
      <c r="A14" s="85"/>
      <c r="B14" s="85"/>
      <c r="C14" s="85"/>
      <c r="D14" s="85"/>
      <c r="E14" s="85"/>
      <c r="F14" s="85"/>
      <c r="G14" s="85"/>
      <c r="H14" s="85"/>
      <c r="I14" s="85"/>
      <c r="J14" s="85"/>
      <c r="K14" s="85"/>
      <c r="L14" s="85"/>
      <c r="M14" s="85"/>
      <c r="N14" s="85"/>
      <c r="O14" s="85"/>
      <c r="P14" s="85"/>
      <c r="Q14" s="85"/>
      <c r="R14" s="85"/>
      <c r="S14" s="85"/>
      <c r="T14" s="85"/>
      <c r="U14" s="85"/>
    </row>
    <row r="15" spans="1:21" ht="13.5" customHeight="1">
      <c r="A15" s="85"/>
      <c r="B15" s="85"/>
      <c r="C15" s="85"/>
      <c r="D15" s="85"/>
      <c r="E15" s="85"/>
      <c r="F15" s="85"/>
      <c r="G15" s="85"/>
      <c r="H15" s="85"/>
      <c r="I15" s="85"/>
      <c r="J15" s="85"/>
      <c r="K15" s="85"/>
      <c r="L15" s="85"/>
      <c r="M15" s="85"/>
      <c r="N15" s="85"/>
      <c r="O15" s="85"/>
      <c r="P15" s="85"/>
      <c r="Q15" s="85"/>
      <c r="R15" s="85"/>
      <c r="S15" s="85"/>
      <c r="T15" s="85"/>
      <c r="U15" s="85"/>
    </row>
    <row r="16" spans="1:21" ht="13.5" customHeight="1">
      <c r="A16" s="85"/>
      <c r="B16" s="85"/>
      <c r="C16" s="85"/>
      <c r="D16" s="85"/>
      <c r="E16" s="85"/>
      <c r="F16" s="85"/>
      <c r="G16" s="85"/>
      <c r="H16" s="85"/>
      <c r="I16" s="85"/>
      <c r="J16" s="85"/>
      <c r="K16" s="85"/>
      <c r="L16" s="85"/>
      <c r="M16" s="85"/>
      <c r="N16" s="85"/>
      <c r="O16" s="85"/>
      <c r="P16" s="85"/>
      <c r="Q16" s="85"/>
      <c r="R16" s="85"/>
      <c r="S16" s="85"/>
      <c r="T16" s="85"/>
      <c r="U16" s="85"/>
    </row>
    <row r="17" spans="1:21" ht="13.5" customHeight="1">
      <c r="A17" s="85"/>
      <c r="B17" s="85"/>
      <c r="C17" s="85"/>
      <c r="D17" s="85"/>
      <c r="E17" s="85"/>
      <c r="F17" s="85"/>
      <c r="G17" s="85"/>
      <c r="H17" s="85"/>
      <c r="I17" s="85"/>
      <c r="J17" s="85"/>
      <c r="K17" s="85"/>
      <c r="L17" s="85"/>
      <c r="M17" s="85"/>
      <c r="N17" s="85"/>
      <c r="O17" s="85"/>
      <c r="P17" s="85"/>
      <c r="Q17" s="85"/>
      <c r="R17" s="85"/>
      <c r="S17" s="85"/>
      <c r="T17" s="85"/>
      <c r="U17" s="85"/>
    </row>
    <row r="18" spans="1:21" ht="13.5" customHeight="1">
      <c r="A18" s="85"/>
      <c r="B18" s="85"/>
      <c r="C18" s="85"/>
      <c r="D18" s="85"/>
      <c r="E18" s="85"/>
      <c r="F18" s="85"/>
      <c r="G18" s="85"/>
      <c r="H18" s="85"/>
      <c r="I18" s="85"/>
      <c r="J18" s="85"/>
      <c r="K18" s="85"/>
      <c r="L18" s="85"/>
      <c r="M18" s="85"/>
      <c r="N18" s="85"/>
      <c r="O18" s="85"/>
      <c r="P18" s="85"/>
      <c r="Q18" s="85"/>
      <c r="R18" s="85"/>
      <c r="S18" s="85"/>
      <c r="T18" s="85"/>
      <c r="U18" s="85"/>
    </row>
    <row r="19" spans="1:21" ht="13.5" customHeight="1">
      <c r="A19" s="85"/>
      <c r="B19" s="85"/>
      <c r="C19" s="85"/>
      <c r="D19" s="85"/>
      <c r="E19" s="85"/>
      <c r="F19" s="85"/>
      <c r="G19" s="85"/>
      <c r="H19" s="85"/>
      <c r="I19" s="85"/>
      <c r="J19" s="85"/>
      <c r="K19" s="85"/>
      <c r="L19" s="85"/>
      <c r="M19" s="85"/>
      <c r="N19" s="85"/>
      <c r="O19" s="85"/>
      <c r="P19" s="85"/>
      <c r="Q19" s="85"/>
      <c r="R19" s="85"/>
      <c r="S19" s="85"/>
      <c r="T19" s="85"/>
      <c r="U19" s="85"/>
    </row>
    <row r="20" spans="1:21" ht="13.5" customHeight="1">
      <c r="A20" s="85"/>
      <c r="B20" s="85"/>
      <c r="C20" s="85"/>
      <c r="D20" s="85"/>
      <c r="E20" s="85"/>
      <c r="F20" s="85"/>
      <c r="G20" s="85"/>
      <c r="H20" s="85"/>
      <c r="I20" s="85"/>
      <c r="J20" s="85"/>
      <c r="K20" s="85"/>
      <c r="L20" s="85"/>
      <c r="M20" s="85"/>
      <c r="N20" s="85"/>
      <c r="O20" s="85"/>
      <c r="P20" s="85"/>
      <c r="Q20" s="85"/>
      <c r="R20" s="85"/>
      <c r="S20" s="85"/>
      <c r="T20" s="85"/>
      <c r="U20" s="85"/>
    </row>
    <row r="21" spans="1:21" ht="13.5" customHeight="1">
      <c r="A21" s="85"/>
      <c r="B21" s="85"/>
      <c r="C21" s="85"/>
      <c r="D21" s="85"/>
      <c r="E21" s="85"/>
      <c r="F21" s="85"/>
      <c r="G21" s="85"/>
      <c r="H21" s="85"/>
      <c r="I21" s="85"/>
      <c r="J21" s="85"/>
      <c r="K21" s="85"/>
      <c r="L21" s="85"/>
      <c r="M21" s="85"/>
      <c r="N21" s="85"/>
      <c r="O21" s="85"/>
      <c r="P21" s="85"/>
      <c r="Q21" s="85"/>
      <c r="R21" s="85"/>
      <c r="S21" s="85"/>
      <c r="T21" s="85"/>
      <c r="U21" s="85"/>
    </row>
    <row r="22" spans="1:21" ht="13.5" customHeight="1">
      <c r="A22" s="85"/>
      <c r="B22" s="85"/>
      <c r="C22" s="85"/>
      <c r="D22" s="85"/>
      <c r="E22" s="85"/>
      <c r="F22" s="85"/>
      <c r="G22" s="85"/>
      <c r="H22" s="85"/>
      <c r="I22" s="85"/>
      <c r="J22" s="85"/>
      <c r="K22" s="85"/>
      <c r="L22" s="85"/>
      <c r="M22" s="85"/>
      <c r="N22" s="85"/>
      <c r="O22" s="85"/>
      <c r="P22" s="85"/>
      <c r="Q22" s="85"/>
      <c r="R22" s="85"/>
      <c r="S22" s="85"/>
      <c r="T22" s="85"/>
      <c r="U22" s="85"/>
    </row>
    <row r="23" spans="1:21" ht="13.5" customHeight="1">
      <c r="A23" s="85"/>
      <c r="B23" s="85"/>
      <c r="C23" s="85"/>
      <c r="D23" s="85"/>
      <c r="E23" s="85"/>
      <c r="F23" s="85"/>
      <c r="G23" s="85"/>
      <c r="H23" s="85"/>
      <c r="I23" s="85"/>
      <c r="J23" s="85"/>
      <c r="K23" s="85"/>
      <c r="L23" s="85"/>
      <c r="M23" s="85"/>
      <c r="N23" s="85"/>
      <c r="O23" s="85"/>
      <c r="P23" s="85"/>
      <c r="Q23" s="85"/>
      <c r="R23" s="85"/>
      <c r="S23" s="85"/>
      <c r="T23" s="85"/>
      <c r="U23" s="85"/>
    </row>
    <row r="24" spans="1:21" ht="13.5" customHeight="1">
      <c r="A24" s="85"/>
      <c r="B24" s="85"/>
      <c r="C24" s="85"/>
      <c r="D24" s="85"/>
      <c r="E24" s="85"/>
      <c r="F24" s="85"/>
      <c r="G24" s="85"/>
      <c r="H24" s="85"/>
      <c r="I24" s="85"/>
      <c r="J24" s="85"/>
      <c r="K24" s="85"/>
      <c r="L24" s="85"/>
      <c r="M24" s="85"/>
      <c r="N24" s="85"/>
      <c r="O24" s="85"/>
      <c r="P24" s="85"/>
      <c r="Q24" s="85"/>
      <c r="R24" s="85"/>
      <c r="S24" s="85"/>
      <c r="T24" s="85"/>
      <c r="U24" s="85"/>
    </row>
    <row r="25" spans="1:21" ht="13.5" customHeight="1">
      <c r="A25" s="85"/>
      <c r="B25" s="85"/>
      <c r="C25" s="85"/>
      <c r="D25" s="85"/>
      <c r="E25" s="85"/>
      <c r="F25" s="85"/>
      <c r="G25" s="85"/>
      <c r="H25" s="85"/>
      <c r="I25" s="85"/>
      <c r="J25" s="85"/>
      <c r="K25" s="85"/>
      <c r="L25" s="85"/>
      <c r="M25" s="85"/>
      <c r="N25" s="85"/>
      <c r="O25" s="85"/>
      <c r="P25" s="85"/>
      <c r="Q25" s="85"/>
      <c r="R25" s="85"/>
      <c r="S25" s="85"/>
      <c r="T25" s="85"/>
      <c r="U25" s="85"/>
    </row>
    <row r="26" spans="1:21" ht="13.5" customHeight="1">
      <c r="A26" s="85"/>
      <c r="B26" s="85"/>
      <c r="C26" s="85"/>
      <c r="D26" s="85"/>
      <c r="E26" s="85"/>
      <c r="F26" s="85"/>
      <c r="G26" s="85"/>
      <c r="H26" s="85"/>
      <c r="I26" s="85"/>
      <c r="J26" s="85"/>
      <c r="K26" s="85"/>
      <c r="L26" s="85"/>
      <c r="M26" s="85"/>
      <c r="N26" s="85"/>
      <c r="O26" s="85"/>
      <c r="P26" s="85"/>
      <c r="Q26" s="85"/>
      <c r="R26" s="85"/>
      <c r="S26" s="85"/>
      <c r="T26" s="85"/>
      <c r="U26" s="85"/>
    </row>
    <row r="27" spans="1:21" ht="13.5" customHeight="1">
      <c r="A27" s="85"/>
      <c r="B27" s="85"/>
      <c r="C27" s="85"/>
      <c r="D27" s="85"/>
      <c r="E27" s="85"/>
      <c r="F27" s="85"/>
      <c r="G27" s="85"/>
      <c r="H27" s="85"/>
      <c r="I27" s="85"/>
      <c r="J27" s="85"/>
      <c r="K27" s="85"/>
      <c r="L27" s="85"/>
      <c r="M27" s="85"/>
      <c r="N27" s="85"/>
      <c r="O27" s="85"/>
      <c r="P27" s="85"/>
      <c r="Q27" s="85"/>
      <c r="R27" s="85"/>
      <c r="S27" s="85"/>
      <c r="T27" s="85"/>
      <c r="U27" s="85"/>
    </row>
    <row r="28" spans="1:21" ht="13.5" customHeight="1">
      <c r="A28" s="85"/>
      <c r="B28" s="85"/>
      <c r="C28" s="85"/>
      <c r="D28" s="85"/>
      <c r="E28" s="85"/>
      <c r="F28" s="85"/>
      <c r="G28" s="85"/>
      <c r="H28" s="85"/>
      <c r="I28" s="85"/>
      <c r="J28" s="85"/>
      <c r="K28" s="85"/>
      <c r="L28" s="85"/>
      <c r="M28" s="85"/>
      <c r="N28" s="85"/>
      <c r="O28" s="85"/>
      <c r="P28" s="85"/>
      <c r="Q28" s="85"/>
      <c r="R28" s="85"/>
      <c r="S28" s="85"/>
      <c r="T28" s="85"/>
      <c r="U28" s="85"/>
    </row>
    <row r="29" spans="1:21" ht="13.5" customHeight="1">
      <c r="A29" s="85"/>
      <c r="B29" s="85"/>
      <c r="C29" s="85"/>
      <c r="D29" s="85"/>
      <c r="E29" s="85"/>
      <c r="F29" s="85"/>
      <c r="G29" s="85"/>
      <c r="H29" s="85"/>
      <c r="I29" s="85"/>
      <c r="J29" s="85"/>
      <c r="K29" s="85"/>
      <c r="L29" s="85"/>
      <c r="M29" s="85"/>
      <c r="N29" s="85"/>
      <c r="O29" s="85"/>
      <c r="P29" s="85"/>
      <c r="Q29" s="85"/>
      <c r="R29" s="85"/>
      <c r="S29" s="85"/>
      <c r="T29" s="85"/>
      <c r="U29" s="85"/>
    </row>
    <row r="30" spans="1:21" ht="13.5" customHeight="1">
      <c r="A30" s="85"/>
      <c r="B30" s="85"/>
      <c r="C30" s="85"/>
      <c r="D30" s="85"/>
      <c r="E30" s="85"/>
      <c r="F30" s="85"/>
      <c r="G30" s="85"/>
      <c r="H30" s="85"/>
      <c r="I30" s="85"/>
      <c r="J30" s="85"/>
      <c r="K30" s="85"/>
      <c r="L30" s="85"/>
      <c r="M30" s="85"/>
      <c r="N30" s="85"/>
      <c r="O30" s="85"/>
      <c r="P30" s="85"/>
      <c r="Q30" s="85"/>
      <c r="R30" s="85"/>
      <c r="S30" s="85"/>
      <c r="T30" s="85"/>
      <c r="U30" s="85"/>
    </row>
    <row r="31" spans="1:21" ht="13.5" customHeight="1">
      <c r="A31" s="85"/>
      <c r="B31" s="85"/>
      <c r="C31" s="85"/>
      <c r="D31" s="85"/>
      <c r="E31" s="85"/>
      <c r="F31" s="85"/>
      <c r="G31" s="85"/>
      <c r="H31" s="85"/>
      <c r="I31" s="85"/>
      <c r="J31" s="85"/>
      <c r="K31" s="85"/>
      <c r="L31" s="85"/>
      <c r="M31" s="85"/>
      <c r="N31" s="85"/>
      <c r="O31" s="85"/>
      <c r="P31" s="85"/>
      <c r="Q31" s="85"/>
      <c r="R31" s="85"/>
      <c r="S31" s="85"/>
      <c r="T31" s="85"/>
      <c r="U31" s="85"/>
    </row>
    <row r="32" spans="1:21" ht="13.5" customHeight="1">
      <c r="A32" s="85"/>
      <c r="B32" s="85"/>
      <c r="C32" s="85"/>
      <c r="D32" s="85"/>
      <c r="E32" s="85"/>
      <c r="F32" s="85"/>
      <c r="G32" s="85"/>
      <c r="H32" s="85"/>
      <c r="I32" s="85"/>
      <c r="J32" s="85"/>
      <c r="K32" s="85"/>
      <c r="L32" s="85"/>
      <c r="M32" s="85"/>
      <c r="N32" s="85"/>
      <c r="O32" s="85"/>
      <c r="P32" s="85"/>
      <c r="Q32" s="85"/>
      <c r="R32" s="85"/>
      <c r="S32" s="85"/>
      <c r="T32" s="85"/>
      <c r="U32" s="85"/>
    </row>
    <row r="33" spans="1:21" ht="13.5" customHeight="1">
      <c r="A33" s="85"/>
      <c r="B33" s="85"/>
      <c r="C33" s="85"/>
      <c r="D33" s="85"/>
      <c r="E33" s="85"/>
      <c r="F33" s="85"/>
      <c r="G33" s="85"/>
      <c r="H33" s="85"/>
      <c r="I33" s="85"/>
      <c r="J33" s="85"/>
      <c r="K33" s="85"/>
      <c r="L33" s="85"/>
      <c r="M33" s="85"/>
      <c r="N33" s="85"/>
      <c r="O33" s="85"/>
      <c r="P33" s="85"/>
      <c r="Q33" s="85"/>
      <c r="R33" s="85"/>
      <c r="S33" s="85"/>
      <c r="T33" s="85"/>
      <c r="U33" s="85"/>
    </row>
    <row r="34" spans="1:21" ht="13.5" customHeight="1">
      <c r="A34" s="85"/>
      <c r="B34" s="85"/>
      <c r="C34" s="85"/>
      <c r="D34" s="85"/>
      <c r="E34" s="85"/>
      <c r="F34" s="85"/>
      <c r="G34" s="85"/>
      <c r="H34" s="85"/>
      <c r="I34" s="85"/>
      <c r="J34" s="85"/>
      <c r="K34" s="85"/>
      <c r="L34" s="85"/>
      <c r="M34" s="85"/>
      <c r="N34" s="85"/>
      <c r="O34" s="85"/>
      <c r="P34" s="85"/>
      <c r="Q34" s="85"/>
      <c r="R34" s="85"/>
      <c r="S34" s="85"/>
      <c r="T34" s="85"/>
      <c r="U34" s="85"/>
    </row>
    <row r="35" spans="1:21" ht="13.5" customHeight="1">
      <c r="A35" s="85"/>
      <c r="B35" s="85"/>
      <c r="C35" s="85"/>
      <c r="D35" s="85"/>
      <c r="E35" s="85"/>
      <c r="F35" s="85"/>
      <c r="G35" s="85"/>
      <c r="H35" s="85"/>
      <c r="I35" s="85"/>
      <c r="J35" s="85"/>
      <c r="K35" s="85"/>
      <c r="L35" s="85"/>
      <c r="M35" s="85"/>
      <c r="N35" s="85"/>
      <c r="O35" s="85"/>
      <c r="P35" s="85"/>
      <c r="Q35" s="85"/>
      <c r="R35" s="85"/>
      <c r="S35" s="85"/>
      <c r="T35" s="85"/>
      <c r="U35" s="85"/>
    </row>
    <row r="36" spans="1:21" ht="13.5" customHeight="1">
      <c r="A36" s="85"/>
      <c r="B36" s="85"/>
      <c r="C36" s="85"/>
      <c r="D36" s="85"/>
      <c r="E36" s="85"/>
      <c r="F36" s="85"/>
      <c r="G36" s="85"/>
      <c r="H36" s="85"/>
      <c r="I36" s="85"/>
      <c r="J36" s="85"/>
      <c r="K36" s="85"/>
      <c r="L36" s="85"/>
      <c r="M36" s="85"/>
      <c r="N36" s="85"/>
      <c r="O36" s="85"/>
      <c r="P36" s="85"/>
      <c r="Q36" s="85"/>
      <c r="R36" s="85"/>
      <c r="S36" s="85"/>
      <c r="T36" s="85"/>
      <c r="U36" s="85"/>
    </row>
    <row r="37" spans="1:21" ht="13.5" customHeight="1">
      <c r="A37" s="85"/>
      <c r="B37" s="85"/>
      <c r="C37" s="85"/>
      <c r="D37" s="85"/>
      <c r="E37" s="85"/>
      <c r="F37" s="85"/>
      <c r="G37" s="85"/>
      <c r="H37" s="85"/>
      <c r="I37" s="85"/>
      <c r="J37" s="85"/>
      <c r="K37" s="85"/>
      <c r="L37" s="85"/>
      <c r="M37" s="85"/>
      <c r="N37" s="85"/>
      <c r="O37" s="85"/>
      <c r="P37" s="85"/>
      <c r="Q37" s="85"/>
      <c r="R37" s="85"/>
      <c r="S37" s="85"/>
      <c r="T37" s="85"/>
      <c r="U37" s="85"/>
    </row>
    <row r="38" spans="1:21" ht="13.5" customHeight="1">
      <c r="A38" s="85"/>
      <c r="B38" s="85"/>
      <c r="C38" s="85"/>
      <c r="D38" s="85"/>
      <c r="E38" s="85"/>
      <c r="F38" s="85"/>
      <c r="G38" s="85"/>
      <c r="H38" s="85"/>
      <c r="I38" s="85"/>
      <c r="J38" s="85"/>
      <c r="K38" s="85"/>
      <c r="L38" s="85"/>
      <c r="M38" s="85"/>
      <c r="N38" s="85"/>
      <c r="O38" s="85"/>
      <c r="P38" s="85"/>
      <c r="Q38" s="85"/>
      <c r="R38" s="85"/>
      <c r="S38" s="85"/>
      <c r="T38" s="85"/>
      <c r="U38" s="85"/>
    </row>
    <row r="39" spans="1:21" ht="13.5" customHeight="1">
      <c r="A39" s="85"/>
      <c r="B39" s="85"/>
      <c r="C39" s="85"/>
      <c r="D39" s="85"/>
      <c r="E39" s="85"/>
      <c r="F39" s="85"/>
      <c r="G39" s="85"/>
      <c r="H39" s="85"/>
      <c r="I39" s="85"/>
      <c r="J39" s="85"/>
      <c r="K39" s="85"/>
      <c r="L39" s="85"/>
      <c r="M39" s="85"/>
      <c r="N39" s="85"/>
      <c r="O39" s="85"/>
      <c r="P39" s="85"/>
      <c r="Q39" s="85"/>
      <c r="R39" s="85"/>
      <c r="S39" s="85"/>
      <c r="T39" s="85"/>
      <c r="U39" s="85"/>
    </row>
    <row r="40" spans="1:21" ht="13.5" customHeight="1">
      <c r="A40" s="85"/>
      <c r="B40" s="85"/>
      <c r="C40" s="85"/>
      <c r="D40" s="85"/>
      <c r="E40" s="85"/>
      <c r="F40" s="85"/>
      <c r="G40" s="85"/>
      <c r="H40" s="85"/>
      <c r="I40" s="85"/>
      <c r="J40" s="85"/>
      <c r="K40" s="85"/>
      <c r="L40" s="85"/>
      <c r="M40" s="85"/>
      <c r="N40" s="85"/>
      <c r="O40" s="85"/>
      <c r="P40" s="85"/>
      <c r="Q40" s="85"/>
      <c r="R40" s="85"/>
      <c r="S40" s="85"/>
      <c r="T40" s="85"/>
      <c r="U40" s="85"/>
    </row>
    <row r="41" spans="1:21" ht="13.5" customHeight="1">
      <c r="A41" s="85"/>
      <c r="B41" s="85"/>
      <c r="C41" s="85"/>
      <c r="D41" s="85"/>
      <c r="E41" s="85"/>
      <c r="F41" s="85"/>
      <c r="G41" s="85"/>
      <c r="H41" s="85"/>
      <c r="I41" s="85"/>
      <c r="J41" s="85"/>
      <c r="K41" s="85"/>
      <c r="L41" s="85"/>
      <c r="M41" s="85"/>
      <c r="N41" s="85"/>
      <c r="O41" s="85"/>
      <c r="P41" s="85"/>
      <c r="Q41" s="85"/>
      <c r="R41" s="85"/>
      <c r="S41" s="85"/>
      <c r="T41" s="85"/>
      <c r="U41" s="85"/>
    </row>
    <row r="42" spans="1:21" ht="13.5" customHeight="1">
      <c r="A42" s="85"/>
      <c r="B42" s="85"/>
      <c r="C42" s="85"/>
      <c r="D42" s="85"/>
      <c r="E42" s="85"/>
      <c r="F42" s="85"/>
      <c r="G42" s="85"/>
      <c r="H42" s="85"/>
      <c r="I42" s="85"/>
      <c r="J42" s="85"/>
      <c r="K42" s="85"/>
      <c r="L42" s="85"/>
      <c r="M42" s="85"/>
      <c r="N42" s="85"/>
      <c r="O42" s="85"/>
      <c r="P42" s="85"/>
      <c r="Q42" s="85"/>
      <c r="R42" s="85"/>
      <c r="S42" s="85"/>
      <c r="T42" s="85"/>
      <c r="U42" s="85"/>
    </row>
    <row r="43" spans="1:21" ht="30.75" customHeight="1">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c r="A44" s="85"/>
      <c r="B44" s="209" t="s">
        <v>20</v>
      </c>
      <c r="C44" s="215"/>
      <c r="D44" s="215"/>
      <c r="E44" s="223"/>
      <c r="F44" s="223"/>
      <c r="G44" s="223"/>
      <c r="H44" s="223"/>
      <c r="I44" s="223"/>
      <c r="J44" s="226" t="s">
        <v>16</v>
      </c>
      <c r="K44" s="228" t="s">
        <v>522</v>
      </c>
      <c r="L44" s="237" t="s">
        <v>523</v>
      </c>
      <c r="M44" s="237" t="s">
        <v>524</v>
      </c>
      <c r="N44" s="237" t="s">
        <v>250</v>
      </c>
      <c r="O44" s="246" t="s">
        <v>525</v>
      </c>
      <c r="P44" s="85"/>
      <c r="Q44" s="85"/>
      <c r="R44" s="85"/>
      <c r="S44" s="85"/>
      <c r="T44" s="85"/>
      <c r="U44" s="85"/>
    </row>
    <row r="45" spans="1:21" ht="30.75" customHeight="1">
      <c r="A45" s="85"/>
      <c r="B45" s="1043" t="s">
        <v>25</v>
      </c>
      <c r="C45" s="1044"/>
      <c r="D45" s="218"/>
      <c r="E45" s="1057" t="s">
        <v>23</v>
      </c>
      <c r="F45" s="1057"/>
      <c r="G45" s="1057"/>
      <c r="H45" s="1057"/>
      <c r="I45" s="1057"/>
      <c r="J45" s="1058"/>
      <c r="K45" s="229">
        <v>411</v>
      </c>
      <c r="L45" s="238">
        <v>436</v>
      </c>
      <c r="M45" s="238">
        <v>447</v>
      </c>
      <c r="N45" s="238">
        <v>460</v>
      </c>
      <c r="O45" s="247">
        <v>480</v>
      </c>
      <c r="P45" s="85"/>
      <c r="Q45" s="85"/>
      <c r="R45" s="85"/>
      <c r="S45" s="85"/>
      <c r="T45" s="85"/>
      <c r="U45" s="85"/>
    </row>
    <row r="46" spans="1:21" ht="30.75" customHeight="1">
      <c r="A46" s="85"/>
      <c r="B46" s="1045"/>
      <c r="C46" s="1046"/>
      <c r="D46" s="219"/>
      <c r="E46" s="1049" t="s">
        <v>28</v>
      </c>
      <c r="F46" s="1049"/>
      <c r="G46" s="1049"/>
      <c r="H46" s="1049"/>
      <c r="I46" s="1049"/>
      <c r="J46" s="1050"/>
      <c r="K46" s="230" t="s">
        <v>196</v>
      </c>
      <c r="L46" s="239" t="s">
        <v>196</v>
      </c>
      <c r="M46" s="239" t="s">
        <v>196</v>
      </c>
      <c r="N46" s="239" t="s">
        <v>196</v>
      </c>
      <c r="O46" s="248" t="s">
        <v>196</v>
      </c>
      <c r="P46" s="85"/>
      <c r="Q46" s="85"/>
      <c r="R46" s="85"/>
      <c r="S46" s="85"/>
      <c r="T46" s="85"/>
      <c r="U46" s="85"/>
    </row>
    <row r="47" spans="1:21" ht="30.75" customHeight="1">
      <c r="A47" s="85"/>
      <c r="B47" s="1045"/>
      <c r="C47" s="1046"/>
      <c r="D47" s="219"/>
      <c r="E47" s="1049" t="s">
        <v>32</v>
      </c>
      <c r="F47" s="1049"/>
      <c r="G47" s="1049"/>
      <c r="H47" s="1049"/>
      <c r="I47" s="1049"/>
      <c r="J47" s="1050"/>
      <c r="K47" s="230" t="s">
        <v>196</v>
      </c>
      <c r="L47" s="239" t="s">
        <v>196</v>
      </c>
      <c r="M47" s="239" t="s">
        <v>196</v>
      </c>
      <c r="N47" s="239" t="s">
        <v>196</v>
      </c>
      <c r="O47" s="248" t="s">
        <v>196</v>
      </c>
      <c r="P47" s="85"/>
      <c r="Q47" s="85"/>
      <c r="R47" s="85"/>
      <c r="S47" s="85"/>
      <c r="T47" s="85"/>
      <c r="U47" s="85"/>
    </row>
    <row r="48" spans="1:21" ht="30.75" customHeight="1">
      <c r="A48" s="85"/>
      <c r="B48" s="1045"/>
      <c r="C48" s="1046"/>
      <c r="D48" s="219"/>
      <c r="E48" s="1049" t="s">
        <v>35</v>
      </c>
      <c r="F48" s="1049"/>
      <c r="G48" s="1049"/>
      <c r="H48" s="1049"/>
      <c r="I48" s="1049"/>
      <c r="J48" s="1050"/>
      <c r="K48" s="230">
        <v>85</v>
      </c>
      <c r="L48" s="239">
        <v>90</v>
      </c>
      <c r="M48" s="239">
        <v>91</v>
      </c>
      <c r="N48" s="239">
        <v>91</v>
      </c>
      <c r="O48" s="248">
        <v>80</v>
      </c>
      <c r="P48" s="85"/>
      <c r="Q48" s="85"/>
      <c r="R48" s="85"/>
      <c r="S48" s="85"/>
      <c r="T48" s="85"/>
      <c r="U48" s="85"/>
    </row>
    <row r="49" spans="1:21" ht="30.75" customHeight="1">
      <c r="A49" s="85"/>
      <c r="B49" s="1045"/>
      <c r="C49" s="1046"/>
      <c r="D49" s="219"/>
      <c r="E49" s="1049" t="s">
        <v>0</v>
      </c>
      <c r="F49" s="1049"/>
      <c r="G49" s="1049"/>
      <c r="H49" s="1049"/>
      <c r="I49" s="1049"/>
      <c r="J49" s="1050"/>
      <c r="K49" s="230">
        <v>16</v>
      </c>
      <c r="L49" s="239" t="s">
        <v>196</v>
      </c>
      <c r="M49" s="239" t="s">
        <v>196</v>
      </c>
      <c r="N49" s="239" t="s">
        <v>196</v>
      </c>
      <c r="O49" s="248" t="s">
        <v>196</v>
      </c>
      <c r="P49" s="85"/>
      <c r="Q49" s="85"/>
      <c r="R49" s="85"/>
      <c r="S49" s="85"/>
      <c r="T49" s="85"/>
      <c r="U49" s="85"/>
    </row>
    <row r="50" spans="1:21" ht="30.75" customHeight="1">
      <c r="A50" s="85"/>
      <c r="B50" s="1045"/>
      <c r="C50" s="1046"/>
      <c r="D50" s="219"/>
      <c r="E50" s="1049" t="s">
        <v>40</v>
      </c>
      <c r="F50" s="1049"/>
      <c r="G50" s="1049"/>
      <c r="H50" s="1049"/>
      <c r="I50" s="1049"/>
      <c r="J50" s="1050"/>
      <c r="K50" s="230" t="s">
        <v>196</v>
      </c>
      <c r="L50" s="239" t="s">
        <v>196</v>
      </c>
      <c r="M50" s="239" t="s">
        <v>196</v>
      </c>
      <c r="N50" s="239" t="s">
        <v>196</v>
      </c>
      <c r="O50" s="248" t="s">
        <v>196</v>
      </c>
      <c r="P50" s="85"/>
      <c r="Q50" s="85"/>
      <c r="R50" s="85"/>
      <c r="S50" s="85"/>
      <c r="T50" s="85"/>
      <c r="U50" s="85"/>
    </row>
    <row r="51" spans="1:21" ht="30.75" customHeight="1">
      <c r="A51" s="85"/>
      <c r="B51" s="1047"/>
      <c r="C51" s="1048"/>
      <c r="D51" s="220"/>
      <c r="E51" s="1049" t="s">
        <v>43</v>
      </c>
      <c r="F51" s="1049"/>
      <c r="G51" s="1049"/>
      <c r="H51" s="1049"/>
      <c r="I51" s="1049"/>
      <c r="J51" s="1050"/>
      <c r="K51" s="230" t="s">
        <v>196</v>
      </c>
      <c r="L51" s="239" t="s">
        <v>196</v>
      </c>
      <c r="M51" s="239" t="s">
        <v>196</v>
      </c>
      <c r="N51" s="239" t="s">
        <v>196</v>
      </c>
      <c r="O51" s="248" t="s">
        <v>196</v>
      </c>
      <c r="P51" s="85"/>
      <c r="Q51" s="85"/>
      <c r="R51" s="85"/>
      <c r="S51" s="85"/>
      <c r="T51" s="85"/>
      <c r="U51" s="85"/>
    </row>
    <row r="52" spans="1:21" ht="30.75" customHeight="1">
      <c r="A52" s="85"/>
      <c r="B52" s="1051" t="s">
        <v>47</v>
      </c>
      <c r="C52" s="1052"/>
      <c r="D52" s="220"/>
      <c r="E52" s="1049" t="s">
        <v>49</v>
      </c>
      <c r="F52" s="1049"/>
      <c r="G52" s="1049"/>
      <c r="H52" s="1049"/>
      <c r="I52" s="1049"/>
      <c r="J52" s="1050"/>
      <c r="K52" s="230">
        <v>341</v>
      </c>
      <c r="L52" s="239">
        <v>349</v>
      </c>
      <c r="M52" s="239">
        <v>354</v>
      </c>
      <c r="N52" s="239">
        <v>351</v>
      </c>
      <c r="O52" s="248">
        <v>367</v>
      </c>
      <c r="P52" s="85"/>
      <c r="Q52" s="85"/>
      <c r="R52" s="85"/>
      <c r="S52" s="85"/>
      <c r="T52" s="85"/>
      <c r="U52" s="85"/>
    </row>
    <row r="53" spans="1:21" ht="30.75" customHeight="1">
      <c r="A53" s="85"/>
      <c r="B53" s="1053" t="s">
        <v>51</v>
      </c>
      <c r="C53" s="1054"/>
      <c r="D53" s="221"/>
      <c r="E53" s="1055" t="s">
        <v>54</v>
      </c>
      <c r="F53" s="1055"/>
      <c r="G53" s="1055"/>
      <c r="H53" s="1055"/>
      <c r="I53" s="1055"/>
      <c r="J53" s="1056"/>
      <c r="K53" s="231">
        <v>171</v>
      </c>
      <c r="L53" s="240">
        <v>177</v>
      </c>
      <c r="M53" s="240">
        <v>184</v>
      </c>
      <c r="N53" s="240">
        <v>200</v>
      </c>
      <c r="O53" s="249">
        <v>193</v>
      </c>
      <c r="P53" s="85"/>
      <c r="Q53" s="85"/>
      <c r="R53" s="85"/>
      <c r="S53" s="85"/>
      <c r="T53" s="85"/>
      <c r="U53" s="85"/>
    </row>
    <row r="54" spans="1:21" ht="24" customHeight="1">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c r="A55" s="85"/>
      <c r="B55" s="210"/>
      <c r="C55" s="85"/>
      <c r="D55" s="85"/>
      <c r="E55" s="85"/>
      <c r="F55" s="85"/>
      <c r="G55" s="85"/>
      <c r="H55" s="85"/>
      <c r="I55" s="85"/>
      <c r="J55" s="85"/>
      <c r="K55" s="85"/>
      <c r="L55" s="85"/>
      <c r="M55" s="85"/>
      <c r="N55" s="85"/>
      <c r="O55" s="85"/>
      <c r="P55" s="85"/>
      <c r="Q55" s="85"/>
      <c r="R55" s="85"/>
      <c r="S55" s="85"/>
      <c r="T55" s="85"/>
      <c r="U55" s="85"/>
    </row>
    <row r="56" spans="1:21" ht="24" customHeight="1">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c r="A57" s="85"/>
      <c r="B57" s="212"/>
      <c r="C57" s="217"/>
      <c r="D57" s="217"/>
      <c r="E57" s="224"/>
      <c r="F57" s="224"/>
      <c r="G57" s="224"/>
      <c r="H57" s="224"/>
      <c r="I57" s="224"/>
      <c r="J57" s="227" t="s">
        <v>16</v>
      </c>
      <c r="K57" s="233" t="s">
        <v>522</v>
      </c>
      <c r="L57" s="241" t="s">
        <v>523</v>
      </c>
      <c r="M57" s="241" t="s">
        <v>524</v>
      </c>
      <c r="N57" s="241" t="s">
        <v>250</v>
      </c>
      <c r="O57" s="251" t="s">
        <v>525</v>
      </c>
      <c r="P57" s="85"/>
      <c r="Q57" s="85"/>
      <c r="R57" s="85"/>
      <c r="S57" s="85"/>
      <c r="T57" s="85"/>
      <c r="U57" s="85"/>
    </row>
    <row r="58" spans="1:21" ht="31.5" customHeight="1">
      <c r="B58" s="1037" t="s">
        <v>60</v>
      </c>
      <c r="C58" s="1038"/>
      <c r="D58" s="1028" t="s">
        <v>66</v>
      </c>
      <c r="E58" s="1029"/>
      <c r="F58" s="1029"/>
      <c r="G58" s="1029"/>
      <c r="H58" s="1029"/>
      <c r="I58" s="1029"/>
      <c r="J58" s="1030"/>
      <c r="K58" s="234"/>
      <c r="L58" s="242"/>
      <c r="M58" s="242"/>
      <c r="N58" s="242"/>
      <c r="O58" s="252"/>
    </row>
    <row r="59" spans="1:21" ht="31.5" customHeight="1">
      <c r="B59" s="1039"/>
      <c r="C59" s="1040"/>
      <c r="D59" s="1031" t="s">
        <v>13</v>
      </c>
      <c r="E59" s="1032"/>
      <c r="F59" s="1032"/>
      <c r="G59" s="1032"/>
      <c r="H59" s="1032"/>
      <c r="I59" s="1032"/>
      <c r="J59" s="1033"/>
      <c r="K59" s="235"/>
      <c r="L59" s="243"/>
      <c r="M59" s="243"/>
      <c r="N59" s="243"/>
      <c r="O59" s="253"/>
    </row>
    <row r="60" spans="1:21" ht="31.5" customHeight="1">
      <c r="B60" s="1041"/>
      <c r="C60" s="1042"/>
      <c r="D60" s="1034" t="s">
        <v>67</v>
      </c>
      <c r="E60" s="1035"/>
      <c r="F60" s="1035"/>
      <c r="G60" s="1035"/>
      <c r="H60" s="1035"/>
      <c r="I60" s="1035"/>
      <c r="J60" s="1036"/>
      <c r="K60" s="236"/>
      <c r="L60" s="244"/>
      <c r="M60" s="244"/>
      <c r="N60" s="244"/>
      <c r="O60" s="254"/>
    </row>
    <row r="61" spans="1:21" ht="24" customHeight="1">
      <c r="B61" s="213"/>
      <c r="C61" s="213"/>
      <c r="D61" s="222" t="s">
        <v>48</v>
      </c>
      <c r="E61" s="225"/>
      <c r="F61" s="225"/>
      <c r="G61" s="225"/>
      <c r="H61" s="225"/>
      <c r="I61" s="225"/>
      <c r="J61" s="225"/>
      <c r="K61" s="225"/>
      <c r="L61" s="225"/>
      <c r="M61" s="225"/>
      <c r="N61" s="225"/>
      <c r="O61" s="225"/>
    </row>
    <row r="62" spans="1:21" ht="24" customHeight="1">
      <c r="B62" s="214"/>
      <c r="C62" s="214"/>
      <c r="D62" s="222" t="s">
        <v>41</v>
      </c>
      <c r="E62" s="225"/>
      <c r="F62" s="225"/>
      <c r="G62" s="225"/>
      <c r="H62" s="225"/>
      <c r="I62" s="225"/>
      <c r="J62" s="225"/>
      <c r="K62" s="225"/>
      <c r="L62" s="225"/>
      <c r="M62" s="225"/>
      <c r="N62" s="225"/>
      <c r="O62" s="225"/>
    </row>
    <row r="63" spans="1:21" ht="24" customHeight="1">
      <c r="A63" s="85"/>
      <c r="B63" s="210"/>
      <c r="C63" s="85"/>
      <c r="D63" s="85"/>
      <c r="E63" s="85"/>
      <c r="F63" s="85"/>
      <c r="G63" s="85"/>
      <c r="H63" s="85"/>
      <c r="I63" s="85"/>
      <c r="J63" s="85"/>
      <c r="K63" s="85"/>
      <c r="L63" s="85"/>
      <c r="M63" s="85"/>
      <c r="N63" s="85"/>
      <c r="O63" s="85"/>
      <c r="P63" s="85"/>
      <c r="Q63" s="85"/>
      <c r="R63" s="85"/>
      <c r="S63" s="85"/>
      <c r="T63" s="85"/>
      <c r="U63" s="85"/>
    </row>
    <row r="64" spans="1:21" ht="24" customHeight="1">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83JQfyW1A59d6L4ULqMWnG6ItoibO+MKppJGIGcvBifsuB6jY7nXYdGaZiQZMptqV6MEz/6GaRs+XBztLnh2Ag==" saltValue="3ruM3FsOi6ywfhiYmjZtX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5" t="s">
        <v>19</v>
      </c>
    </row>
    <row r="40" spans="2:13" ht="27.75" customHeight="1">
      <c r="B40" s="209" t="s">
        <v>20</v>
      </c>
      <c r="C40" s="215"/>
      <c r="D40" s="215"/>
      <c r="E40" s="223"/>
      <c r="F40" s="223"/>
      <c r="G40" s="223"/>
      <c r="H40" s="226" t="s">
        <v>16</v>
      </c>
      <c r="I40" s="228" t="s">
        <v>522</v>
      </c>
      <c r="J40" s="237" t="s">
        <v>523</v>
      </c>
      <c r="K40" s="237" t="s">
        <v>524</v>
      </c>
      <c r="L40" s="237" t="s">
        <v>250</v>
      </c>
      <c r="M40" s="266" t="s">
        <v>525</v>
      </c>
    </row>
    <row r="41" spans="2:13" ht="27.75" customHeight="1">
      <c r="B41" s="1043" t="s">
        <v>37</v>
      </c>
      <c r="C41" s="1044"/>
      <c r="D41" s="218"/>
      <c r="E41" s="1068" t="s">
        <v>58</v>
      </c>
      <c r="F41" s="1068"/>
      <c r="G41" s="1068"/>
      <c r="H41" s="1069"/>
      <c r="I41" s="259">
        <v>4093</v>
      </c>
      <c r="J41" s="263">
        <v>4480</v>
      </c>
      <c r="K41" s="263">
        <v>4318</v>
      </c>
      <c r="L41" s="263">
        <v>4292</v>
      </c>
      <c r="M41" s="267">
        <v>4093</v>
      </c>
    </row>
    <row r="42" spans="2:13" ht="27.75" customHeight="1">
      <c r="B42" s="1045"/>
      <c r="C42" s="1046"/>
      <c r="D42" s="219"/>
      <c r="E42" s="1059" t="s">
        <v>73</v>
      </c>
      <c r="F42" s="1059"/>
      <c r="G42" s="1059"/>
      <c r="H42" s="1060"/>
      <c r="I42" s="260" t="s">
        <v>196</v>
      </c>
      <c r="J42" s="264" t="s">
        <v>196</v>
      </c>
      <c r="K42" s="264" t="s">
        <v>196</v>
      </c>
      <c r="L42" s="264" t="s">
        <v>196</v>
      </c>
      <c r="M42" s="268" t="s">
        <v>196</v>
      </c>
    </row>
    <row r="43" spans="2:13" ht="27.75" customHeight="1">
      <c r="B43" s="1045"/>
      <c r="C43" s="1046"/>
      <c r="D43" s="219"/>
      <c r="E43" s="1059" t="s">
        <v>75</v>
      </c>
      <c r="F43" s="1059"/>
      <c r="G43" s="1059"/>
      <c r="H43" s="1060"/>
      <c r="I43" s="260">
        <v>921</v>
      </c>
      <c r="J43" s="264">
        <v>863</v>
      </c>
      <c r="K43" s="264">
        <v>795</v>
      </c>
      <c r="L43" s="264">
        <v>723</v>
      </c>
      <c r="M43" s="268">
        <v>673</v>
      </c>
    </row>
    <row r="44" spans="2:13" ht="27.75" customHeight="1">
      <c r="B44" s="1045"/>
      <c r="C44" s="1046"/>
      <c r="D44" s="219"/>
      <c r="E44" s="1059" t="s">
        <v>77</v>
      </c>
      <c r="F44" s="1059"/>
      <c r="G44" s="1059"/>
      <c r="H44" s="1060"/>
      <c r="I44" s="260" t="s">
        <v>196</v>
      </c>
      <c r="J44" s="264" t="s">
        <v>196</v>
      </c>
      <c r="K44" s="264" t="s">
        <v>196</v>
      </c>
      <c r="L44" s="264" t="s">
        <v>196</v>
      </c>
      <c r="M44" s="268" t="s">
        <v>196</v>
      </c>
    </row>
    <row r="45" spans="2:13" ht="27.75" customHeight="1">
      <c r="B45" s="1045"/>
      <c r="C45" s="1046"/>
      <c r="D45" s="219"/>
      <c r="E45" s="1059" t="s">
        <v>79</v>
      </c>
      <c r="F45" s="1059"/>
      <c r="G45" s="1059"/>
      <c r="H45" s="1060"/>
      <c r="I45" s="260">
        <v>349</v>
      </c>
      <c r="J45" s="264">
        <v>360</v>
      </c>
      <c r="K45" s="264">
        <v>330</v>
      </c>
      <c r="L45" s="264">
        <v>335</v>
      </c>
      <c r="M45" s="268">
        <v>344</v>
      </c>
    </row>
    <row r="46" spans="2:13" ht="27.75" customHeight="1">
      <c r="B46" s="1045"/>
      <c r="C46" s="1046"/>
      <c r="D46" s="220"/>
      <c r="E46" s="1059" t="s">
        <v>78</v>
      </c>
      <c r="F46" s="1059"/>
      <c r="G46" s="1059"/>
      <c r="H46" s="1060"/>
      <c r="I46" s="260" t="s">
        <v>196</v>
      </c>
      <c r="J46" s="264" t="s">
        <v>196</v>
      </c>
      <c r="K46" s="264" t="s">
        <v>196</v>
      </c>
      <c r="L46" s="264" t="s">
        <v>196</v>
      </c>
      <c r="M46" s="268" t="s">
        <v>196</v>
      </c>
    </row>
    <row r="47" spans="2:13" ht="27.75" customHeight="1">
      <c r="B47" s="1045"/>
      <c r="C47" s="1046"/>
      <c r="D47" s="256"/>
      <c r="E47" s="1065" t="s">
        <v>81</v>
      </c>
      <c r="F47" s="1066"/>
      <c r="G47" s="1066"/>
      <c r="H47" s="1067"/>
      <c r="I47" s="260" t="s">
        <v>196</v>
      </c>
      <c r="J47" s="264" t="s">
        <v>196</v>
      </c>
      <c r="K47" s="264" t="s">
        <v>196</v>
      </c>
      <c r="L47" s="264" t="s">
        <v>196</v>
      </c>
      <c r="M47" s="268" t="s">
        <v>196</v>
      </c>
    </row>
    <row r="48" spans="2:13" ht="27.75" customHeight="1">
      <c r="B48" s="1045"/>
      <c r="C48" s="1046"/>
      <c r="D48" s="219"/>
      <c r="E48" s="1059" t="s">
        <v>87</v>
      </c>
      <c r="F48" s="1059"/>
      <c r="G48" s="1059"/>
      <c r="H48" s="1060"/>
      <c r="I48" s="260" t="s">
        <v>196</v>
      </c>
      <c r="J48" s="264" t="s">
        <v>196</v>
      </c>
      <c r="K48" s="264" t="s">
        <v>196</v>
      </c>
      <c r="L48" s="264" t="s">
        <v>196</v>
      </c>
      <c r="M48" s="268" t="s">
        <v>196</v>
      </c>
    </row>
    <row r="49" spans="2:13" ht="27.75" customHeight="1">
      <c r="B49" s="1047"/>
      <c r="C49" s="1048"/>
      <c r="D49" s="219"/>
      <c r="E49" s="1059" t="s">
        <v>91</v>
      </c>
      <c r="F49" s="1059"/>
      <c r="G49" s="1059"/>
      <c r="H49" s="1060"/>
      <c r="I49" s="260" t="s">
        <v>196</v>
      </c>
      <c r="J49" s="264" t="s">
        <v>196</v>
      </c>
      <c r="K49" s="264" t="s">
        <v>196</v>
      </c>
      <c r="L49" s="264" t="s">
        <v>196</v>
      </c>
      <c r="M49" s="268" t="s">
        <v>196</v>
      </c>
    </row>
    <row r="50" spans="2:13" ht="27.75" customHeight="1">
      <c r="B50" s="1063" t="s">
        <v>93</v>
      </c>
      <c r="C50" s="1064"/>
      <c r="D50" s="257"/>
      <c r="E50" s="1059" t="s">
        <v>94</v>
      </c>
      <c r="F50" s="1059"/>
      <c r="G50" s="1059"/>
      <c r="H50" s="1060"/>
      <c r="I50" s="260">
        <v>731</v>
      </c>
      <c r="J50" s="264">
        <v>959</v>
      </c>
      <c r="K50" s="264">
        <v>1177</v>
      </c>
      <c r="L50" s="264">
        <v>1217</v>
      </c>
      <c r="M50" s="268">
        <v>1062</v>
      </c>
    </row>
    <row r="51" spans="2:13" ht="27.75" customHeight="1">
      <c r="B51" s="1045"/>
      <c r="C51" s="1046"/>
      <c r="D51" s="219"/>
      <c r="E51" s="1059" t="s">
        <v>96</v>
      </c>
      <c r="F51" s="1059"/>
      <c r="G51" s="1059"/>
      <c r="H51" s="1060"/>
      <c r="I51" s="260">
        <v>115</v>
      </c>
      <c r="J51" s="264">
        <v>134</v>
      </c>
      <c r="K51" s="264">
        <v>70</v>
      </c>
      <c r="L51" s="264">
        <v>59</v>
      </c>
      <c r="M51" s="268">
        <v>53</v>
      </c>
    </row>
    <row r="52" spans="2:13" ht="27.75" customHeight="1">
      <c r="B52" s="1047"/>
      <c r="C52" s="1048"/>
      <c r="D52" s="219"/>
      <c r="E52" s="1059" t="s">
        <v>45</v>
      </c>
      <c r="F52" s="1059"/>
      <c r="G52" s="1059"/>
      <c r="H52" s="1060"/>
      <c r="I52" s="260">
        <v>3572</v>
      </c>
      <c r="J52" s="264">
        <v>3627</v>
      </c>
      <c r="K52" s="264">
        <v>3466</v>
      </c>
      <c r="L52" s="264">
        <v>3457</v>
      </c>
      <c r="M52" s="268">
        <v>3526</v>
      </c>
    </row>
    <row r="53" spans="2:13" ht="27.75" customHeight="1">
      <c r="B53" s="1053" t="s">
        <v>51</v>
      </c>
      <c r="C53" s="1054"/>
      <c r="D53" s="221"/>
      <c r="E53" s="1061" t="s">
        <v>100</v>
      </c>
      <c r="F53" s="1061"/>
      <c r="G53" s="1061"/>
      <c r="H53" s="1062"/>
      <c r="I53" s="261">
        <v>945</v>
      </c>
      <c r="J53" s="265">
        <v>984</v>
      </c>
      <c r="K53" s="265">
        <v>729</v>
      </c>
      <c r="L53" s="265">
        <v>616</v>
      </c>
      <c r="M53" s="269">
        <v>468</v>
      </c>
    </row>
    <row r="54" spans="2:13" ht="27.75" customHeight="1">
      <c r="B54" s="255"/>
      <c r="C54" s="192"/>
      <c r="D54" s="192"/>
      <c r="E54" s="258"/>
      <c r="F54" s="258"/>
      <c r="G54" s="258"/>
      <c r="H54" s="258"/>
      <c r="I54" s="262"/>
      <c r="J54" s="262"/>
      <c r="K54" s="262"/>
      <c r="L54" s="262"/>
      <c r="M54" s="262"/>
    </row>
    <row r="55" spans="2:13"/>
  </sheetData>
  <sheetProtection algorithmName="SHA-512" hashValue="0UVou7vbZhLqYwNcf/6GIr7aLWdFsgDz2wM1tmSodyK9E3TfFK7FboKpmpBti8n/yL+4MB/kIkCSzF7Ep0xwEg==" saltValue="GAXYjPYwiSgaN5v2I91nh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85"/>
      <c r="C53" s="85"/>
      <c r="D53" s="85"/>
      <c r="E53" s="85"/>
      <c r="F53" s="85"/>
      <c r="G53" s="85"/>
      <c r="H53" s="285" t="s">
        <v>98</v>
      </c>
    </row>
    <row r="54" spans="2:8" ht="29.25" customHeight="1">
      <c r="B54" s="270" t="s">
        <v>5</v>
      </c>
      <c r="C54" s="276"/>
      <c r="D54" s="276"/>
      <c r="E54" s="277" t="s">
        <v>16</v>
      </c>
      <c r="F54" s="278" t="s">
        <v>524</v>
      </c>
      <c r="G54" s="278" t="s">
        <v>250</v>
      </c>
      <c r="H54" s="286" t="s">
        <v>525</v>
      </c>
    </row>
    <row r="55" spans="2:8" ht="52.5" customHeight="1">
      <c r="B55" s="271"/>
      <c r="C55" s="1078" t="s">
        <v>104</v>
      </c>
      <c r="D55" s="1078"/>
      <c r="E55" s="1079"/>
      <c r="F55" s="279">
        <v>177</v>
      </c>
      <c r="G55" s="279">
        <v>187</v>
      </c>
      <c r="H55" s="287">
        <v>198</v>
      </c>
    </row>
    <row r="56" spans="2:8" ht="52.5" customHeight="1">
      <c r="B56" s="272"/>
      <c r="C56" s="1080" t="s">
        <v>107</v>
      </c>
      <c r="D56" s="1080"/>
      <c r="E56" s="1081"/>
      <c r="F56" s="280">
        <v>122</v>
      </c>
      <c r="G56" s="280">
        <v>122</v>
      </c>
      <c r="H56" s="288">
        <v>103</v>
      </c>
    </row>
    <row r="57" spans="2:8" ht="53.25" customHeight="1">
      <c r="B57" s="272"/>
      <c r="C57" s="1082" t="s">
        <v>71</v>
      </c>
      <c r="D57" s="1082"/>
      <c r="E57" s="1083"/>
      <c r="F57" s="281">
        <v>779</v>
      </c>
      <c r="G57" s="281">
        <v>818</v>
      </c>
      <c r="H57" s="289">
        <v>672</v>
      </c>
    </row>
    <row r="58" spans="2:8" ht="45.75" customHeight="1">
      <c r="B58" s="273"/>
      <c r="C58" s="1070" t="s">
        <v>538</v>
      </c>
      <c r="D58" s="1071"/>
      <c r="E58" s="1072"/>
      <c r="F58" s="282">
        <v>295</v>
      </c>
      <c r="G58" s="282">
        <v>305</v>
      </c>
      <c r="H58" s="290">
        <v>216</v>
      </c>
    </row>
    <row r="59" spans="2:8" ht="45.75" customHeight="1">
      <c r="B59" s="273"/>
      <c r="C59" s="1070" t="s">
        <v>42</v>
      </c>
      <c r="D59" s="1071"/>
      <c r="E59" s="1072"/>
      <c r="F59" s="282">
        <v>190</v>
      </c>
      <c r="G59" s="282">
        <v>209</v>
      </c>
      <c r="H59" s="290">
        <v>117</v>
      </c>
    </row>
    <row r="60" spans="2:8" ht="45.75" customHeight="1">
      <c r="B60" s="273"/>
      <c r="C60" s="1070" t="s">
        <v>539</v>
      </c>
      <c r="D60" s="1071"/>
      <c r="E60" s="1072"/>
      <c r="F60" s="282">
        <v>61</v>
      </c>
      <c r="G60" s="282">
        <v>61</v>
      </c>
      <c r="H60" s="290">
        <v>71</v>
      </c>
    </row>
    <row r="61" spans="2:8" ht="45.75" customHeight="1">
      <c r="B61" s="273"/>
      <c r="C61" s="1070" t="s">
        <v>188</v>
      </c>
      <c r="D61" s="1071"/>
      <c r="E61" s="1072"/>
      <c r="F61" s="282">
        <v>70</v>
      </c>
      <c r="G61" s="282">
        <v>70</v>
      </c>
      <c r="H61" s="290">
        <v>70</v>
      </c>
    </row>
    <row r="62" spans="2:8" ht="45.75" customHeight="1">
      <c r="B62" s="274"/>
      <c r="C62" s="1073" t="s">
        <v>540</v>
      </c>
      <c r="D62" s="1074"/>
      <c r="E62" s="1075"/>
      <c r="F62" s="283">
        <v>47</v>
      </c>
      <c r="G62" s="283">
        <v>46</v>
      </c>
      <c r="H62" s="291">
        <v>46</v>
      </c>
    </row>
    <row r="63" spans="2:8" ht="52.5" customHeight="1">
      <c r="B63" s="275"/>
      <c r="C63" s="1076" t="s">
        <v>109</v>
      </c>
      <c r="D63" s="1076"/>
      <c r="E63" s="1077"/>
      <c r="F63" s="284">
        <v>1077</v>
      </c>
      <c r="G63" s="284">
        <v>1127</v>
      </c>
      <c r="H63" s="292">
        <v>972</v>
      </c>
    </row>
    <row r="64" spans="2:8"/>
  </sheetData>
  <sheetProtection algorithmName="SHA-512" hashValue="APEj1cyAI7ry1eftkfTjjuKLWjAODu/ELb8pGT4JdLFbnAGbf0V/UGp5hGlrW1jY8EPQr+izqJVPiVRJCcIS/Q==" saltValue="tRDA/n1VmnWL5mxJS5X6V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293" customWidth="1"/>
    <col min="2" max="8" width="13.375" style="293" customWidth="1"/>
    <col min="9" max="16384" width="11.125" style="293"/>
  </cols>
  <sheetData>
    <row r="1" spans="1:8">
      <c r="A1" s="97"/>
      <c r="B1" s="103"/>
      <c r="C1" s="107"/>
      <c r="D1" s="113"/>
      <c r="E1" s="123"/>
      <c r="F1" s="123"/>
      <c r="G1" s="123"/>
      <c r="H1" s="157"/>
    </row>
    <row r="2" spans="1:8">
      <c r="A2" s="98"/>
      <c r="B2" s="104"/>
      <c r="C2" s="300"/>
      <c r="D2" s="114" t="s">
        <v>83</v>
      </c>
      <c r="E2" s="124"/>
      <c r="F2" s="308" t="s">
        <v>521</v>
      </c>
      <c r="G2" s="148"/>
      <c r="H2" s="158"/>
    </row>
    <row r="3" spans="1:8">
      <c r="A3" s="114" t="s">
        <v>479</v>
      </c>
      <c r="B3" s="106"/>
      <c r="C3" s="301"/>
      <c r="D3" s="304">
        <v>347302</v>
      </c>
      <c r="E3" s="306"/>
      <c r="F3" s="309">
        <v>301035</v>
      </c>
      <c r="G3" s="311"/>
      <c r="H3" s="314"/>
    </row>
    <row r="4" spans="1:8">
      <c r="A4" s="99"/>
      <c r="B4" s="105"/>
      <c r="C4" s="302"/>
      <c r="D4" s="305">
        <v>216071</v>
      </c>
      <c r="E4" s="307"/>
      <c r="F4" s="310">
        <v>154376</v>
      </c>
      <c r="G4" s="312"/>
      <c r="H4" s="315"/>
    </row>
    <row r="5" spans="1:8">
      <c r="A5" s="114" t="s">
        <v>318</v>
      </c>
      <c r="B5" s="106"/>
      <c r="C5" s="301"/>
      <c r="D5" s="304">
        <v>459615</v>
      </c>
      <c r="E5" s="306"/>
      <c r="F5" s="309">
        <v>277467</v>
      </c>
      <c r="G5" s="311"/>
      <c r="H5" s="314"/>
    </row>
    <row r="6" spans="1:8">
      <c r="A6" s="99"/>
      <c r="B6" s="105"/>
      <c r="C6" s="302"/>
      <c r="D6" s="305">
        <v>298871</v>
      </c>
      <c r="E6" s="307"/>
      <c r="F6" s="310">
        <v>128378</v>
      </c>
      <c r="G6" s="312"/>
      <c r="H6" s="315"/>
    </row>
    <row r="7" spans="1:8">
      <c r="A7" s="114" t="s">
        <v>136</v>
      </c>
      <c r="B7" s="106"/>
      <c r="C7" s="301"/>
      <c r="D7" s="304">
        <v>235743</v>
      </c>
      <c r="E7" s="306"/>
      <c r="F7" s="309">
        <v>282256</v>
      </c>
      <c r="G7" s="311"/>
      <c r="H7" s="314"/>
    </row>
    <row r="8" spans="1:8">
      <c r="A8" s="99"/>
      <c r="B8" s="105"/>
      <c r="C8" s="302"/>
      <c r="D8" s="305">
        <v>121065</v>
      </c>
      <c r="E8" s="307"/>
      <c r="F8" s="310">
        <v>145453</v>
      </c>
      <c r="G8" s="312"/>
      <c r="H8" s="315"/>
    </row>
    <row r="9" spans="1:8">
      <c r="A9" s="114" t="s">
        <v>519</v>
      </c>
      <c r="B9" s="106"/>
      <c r="C9" s="301"/>
      <c r="D9" s="304">
        <v>290879</v>
      </c>
      <c r="E9" s="306"/>
      <c r="F9" s="309">
        <v>295341</v>
      </c>
      <c r="G9" s="311"/>
      <c r="H9" s="314"/>
    </row>
    <row r="10" spans="1:8">
      <c r="A10" s="99"/>
      <c r="B10" s="105"/>
      <c r="C10" s="302"/>
      <c r="D10" s="305">
        <v>85551</v>
      </c>
      <c r="E10" s="307"/>
      <c r="F10" s="310">
        <v>137402</v>
      </c>
      <c r="G10" s="312"/>
      <c r="H10" s="315"/>
    </row>
    <row r="11" spans="1:8">
      <c r="A11" s="114" t="s">
        <v>520</v>
      </c>
      <c r="B11" s="106"/>
      <c r="C11" s="301"/>
      <c r="D11" s="304">
        <v>220681</v>
      </c>
      <c r="E11" s="306"/>
      <c r="F11" s="309">
        <v>292845</v>
      </c>
      <c r="G11" s="311"/>
      <c r="H11" s="314"/>
    </row>
    <row r="12" spans="1:8">
      <c r="A12" s="99"/>
      <c r="B12" s="105"/>
      <c r="C12" s="303"/>
      <c r="D12" s="305">
        <v>97224</v>
      </c>
      <c r="E12" s="307"/>
      <c r="F12" s="310">
        <v>143187</v>
      </c>
      <c r="G12" s="312"/>
      <c r="H12" s="315"/>
    </row>
    <row r="13" spans="1:8">
      <c r="A13" s="114"/>
      <c r="B13" s="106"/>
      <c r="C13" s="301"/>
      <c r="D13" s="304">
        <v>310844</v>
      </c>
      <c r="E13" s="306"/>
      <c r="F13" s="309">
        <v>289789</v>
      </c>
      <c r="G13" s="313"/>
      <c r="H13" s="314"/>
    </row>
    <row r="14" spans="1:8">
      <c r="A14" s="99"/>
      <c r="B14" s="105"/>
      <c r="C14" s="302"/>
      <c r="D14" s="305">
        <v>163756</v>
      </c>
      <c r="E14" s="307"/>
      <c r="F14" s="310">
        <v>141759</v>
      </c>
      <c r="G14" s="312"/>
      <c r="H14" s="315"/>
    </row>
    <row r="17" spans="1:11">
      <c r="A17" s="293" t="s">
        <v>24</v>
      </c>
    </row>
    <row r="18" spans="1:11">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c r="A19" s="294" t="s">
        <v>89</v>
      </c>
      <c r="B19" s="294">
        <f>ROUND(VALUE(SUBSTITUTE(実質収支比率等に係る経年分析!F$48,"▲","-")),2)</f>
        <v>0.93</v>
      </c>
      <c r="C19" s="294">
        <f>ROUND(VALUE(SUBSTITUTE(実質収支比率等に係る経年分析!G$48,"▲","-")),2)</f>
        <v>0.85</v>
      </c>
      <c r="D19" s="294">
        <f>ROUND(VALUE(SUBSTITUTE(実質収支比率等に係る経年分析!H$48,"▲","-")),2)</f>
        <v>3.19</v>
      </c>
      <c r="E19" s="294">
        <f>ROUND(VALUE(SUBSTITUTE(実質収支比率等に係る経年分析!I$48,"▲","-")),2)</f>
        <v>1.68</v>
      </c>
      <c r="F19" s="294">
        <f>ROUND(VALUE(SUBSTITUTE(実質収支比率等に係る経年分析!J$48,"▲","-")),2)</f>
        <v>3.27</v>
      </c>
    </row>
    <row r="20" spans="1:11">
      <c r="A20" s="294" t="s">
        <v>38</v>
      </c>
      <c r="B20" s="294">
        <f>ROUND(VALUE(SUBSTITUTE(実質収支比率等に係る経年分析!F$47,"▲","-")),2)</f>
        <v>7.03</v>
      </c>
      <c r="C20" s="294">
        <f>ROUND(VALUE(SUBSTITUTE(実質収支比率等に係る経年分析!G$47,"▲","-")),2)</f>
        <v>6.83</v>
      </c>
      <c r="D20" s="294">
        <f>ROUND(VALUE(SUBSTITUTE(実質収支比率等に係る経年分析!H$47,"▲","-")),2)</f>
        <v>9.4499999999999993</v>
      </c>
      <c r="E20" s="294">
        <f>ROUND(VALUE(SUBSTITUTE(実質収支比率等に係る経年分析!I$47,"▲","-")),2)</f>
        <v>9.9</v>
      </c>
      <c r="F20" s="294">
        <f>ROUND(VALUE(SUBSTITUTE(実質収支比率等に係る経年分析!J$47,"▲","-")),2)</f>
        <v>10.24</v>
      </c>
    </row>
    <row r="21" spans="1:11">
      <c r="A21" s="294" t="s">
        <v>112</v>
      </c>
      <c r="B21" s="294">
        <f>IF(ISNUMBER(VALUE(SUBSTITUTE(実質収支比率等に係る経年分析!F$49,"▲","-"))),ROUND(VALUE(SUBSTITUTE(実質収支比率等に係る経年分析!F$49,"▲","-")),2),NA())</f>
        <v>0.62</v>
      </c>
      <c r="C21" s="294">
        <f>IF(ISNUMBER(VALUE(SUBSTITUTE(実質収支比率等に係る経年分析!G$49,"▲","-"))),ROUND(VALUE(SUBSTITUTE(実質収支比率等に係る経年分析!G$49,"▲","-")),2),NA())</f>
        <v>0.53</v>
      </c>
      <c r="D21" s="294">
        <f>IF(ISNUMBER(VALUE(SUBSTITUTE(実質収支比率等に係る経年分析!H$49,"▲","-"))),ROUND(VALUE(SUBSTITUTE(実質収支比率等に係る経年分析!H$49,"▲","-")),2),NA())</f>
        <v>4.7300000000000004</v>
      </c>
      <c r="E21" s="294">
        <f>IF(ISNUMBER(VALUE(SUBSTITUTE(実質収支比率等に係る経年分析!I$49,"▲","-"))),ROUND(VALUE(SUBSTITUTE(実質収支比率等に係る経年分析!I$49,"▲","-")),2),NA())</f>
        <v>-0.94</v>
      </c>
      <c r="F21" s="294">
        <f>IF(ISNUMBER(VALUE(SUBSTITUTE(実質収支比率等に係る経年分析!J$49,"▲","-"))),ROUND(VALUE(SUBSTITUTE(実質収支比率等に係る経年分析!J$49,"▲","-")),2),NA())</f>
        <v>2.17</v>
      </c>
    </row>
    <row r="24" spans="1:11">
      <c r="A24" s="293" t="s">
        <v>101</v>
      </c>
    </row>
    <row r="25" spans="1:11">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c r="A26" s="295"/>
      <c r="B26" s="295" t="s">
        <v>114</v>
      </c>
      <c r="C26" s="295" t="s">
        <v>69</v>
      </c>
      <c r="D26" s="295" t="s">
        <v>114</v>
      </c>
      <c r="E26" s="295" t="s">
        <v>69</v>
      </c>
      <c r="F26" s="295" t="s">
        <v>114</v>
      </c>
      <c r="G26" s="295" t="s">
        <v>69</v>
      </c>
      <c r="H26" s="295" t="s">
        <v>114</v>
      </c>
      <c r="I26" s="295" t="s">
        <v>69</v>
      </c>
      <c r="J26" s="295" t="s">
        <v>114</v>
      </c>
      <c r="K26" s="295" t="s">
        <v>69</v>
      </c>
    </row>
    <row r="27" spans="1:11">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c r="A29" s="295" t="str">
        <f>IF(連結実質赤字比率に係る赤字・黒字の構成分析!C$41="",NA(),連結実質赤字比率に係る赤字・黒字の構成分析!C$41)</f>
        <v>東洋町観光施設事業</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0.01</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0.26</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c r="A30" s="295" t="str">
        <f>IF(連結実質赤字比率に係る赤字・黒字の構成分析!C$40="",NA(),連結実質赤字比率に係る赤字・黒字の構成分析!C$40)</f>
        <v>東洋町国民健康保険事業</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0.02</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c r="A31" s="295" t="str">
        <f>IF(連結実質赤字比率に係る赤字・黒字の構成分析!C$39="",NA(),連結実質赤字比率に係る赤字・黒字の構成分析!C$39)</f>
        <v>東洋町後期高齢者医療保険事業</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0.04</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c r="A32" s="295" t="str">
        <f>IF(連結実質赤字比率に係る赤字・黒字の構成分析!C$38="",NA(),連結実質赤字比率に係る赤字・黒字の構成分析!C$38)</f>
        <v>東洋町介護保険事業</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1.41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2.56</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1.1399999999999999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0.37</v>
      </c>
    </row>
    <row r="33" spans="1:16">
      <c r="A33" s="295" t="str">
        <f>IF(連結実質赤字比率に係る赤字・黒字の構成分析!C$37="",NA(),連結実質赤字比率に係る赤字・黒字の構成分析!C$37)</f>
        <v>東洋町下水道事業</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0.01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0.01</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2.64</v>
      </c>
    </row>
    <row r="34" spans="1:16">
      <c r="A34" s="295" t="str">
        <f>IF(連結実質赤字比率に係る赤字・黒字の構成分析!C$36="",NA(),連結実質赤字比率に係る赤字・黒字の構成分析!C$36)</f>
        <v>東洋町簡易水道事業</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0.02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0.02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0.01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0.01</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3.43</v>
      </c>
    </row>
    <row r="35" spans="1:16">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11.64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9.23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9.6999999999999993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7.54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6.28</v>
      </c>
    </row>
    <row r="36" spans="1:16">
      <c r="A36" s="295" t="str">
        <f>IF(連結実質赤字比率に係る赤字・黒字の構成分析!C$34="",NA(),連結実質赤字比率に係る赤字・黒字の構成分析!C$34)</f>
        <v>東洋町住宅新築資金等貸付事業</v>
      </c>
      <c r="B36" s="295">
        <f>IF(ROUND(VALUE(SUBSTITUTE(連結実質赤字比率に係る赤字・黒字の構成分析!F$34,"▲","-")),2)&lt;0,ABS(ROUND(VALUE(SUBSTITUTE(連結実質赤字比率に係る赤字・黒字の構成分析!F$34,"▲","-")),2)),NA())</f>
        <v>10.7</v>
      </c>
      <c r="C36" s="295" t="e">
        <f>IF(ROUND(VALUE(SUBSTITUTE(連結実質赤字比率に係る赤字・黒字の構成分析!F$34,"▲","-")),2)&gt;=0,ABS(ROUND(VALUE(SUBSTITUTE(連結実質赤字比率に係る赤字・黒字の構成分析!F$34,"▲","-")),2)),NA())</f>
        <v>#N/A</v>
      </c>
      <c r="D36" s="295">
        <f>IF(ROUND(VALUE(SUBSTITUTE(連結実質赤字比率に係る赤字・黒字の構成分析!G$34,"▲","-")),2)&lt;0,ABS(ROUND(VALUE(SUBSTITUTE(連結実質赤字比率に係る赤字・黒字の構成分析!G$34,"▲","-")),2)),NA())</f>
        <v>8.3800000000000008</v>
      </c>
      <c r="E36" s="295" t="e">
        <f>IF(ROUND(VALUE(SUBSTITUTE(連結実質赤字比率に係る赤字・黒字の構成分析!G$34,"▲","-")),2)&gt;=0,ABS(ROUND(VALUE(SUBSTITUTE(連結実質赤字比率に係る赤字・黒字の構成分析!G$34,"▲","-")),2)),NA())</f>
        <v>#N/A</v>
      </c>
      <c r="F36" s="295">
        <f>IF(ROUND(VALUE(SUBSTITUTE(連結実質赤字比率に係る赤字・黒字の構成分析!H$34,"▲","-")),2)&lt;0,ABS(ROUND(VALUE(SUBSTITUTE(連結実質赤字比率に係る赤字・黒字の構成分析!H$34,"▲","-")),2)),NA())</f>
        <v>6.51</v>
      </c>
      <c r="G36" s="295" t="e">
        <f>IF(ROUND(VALUE(SUBSTITUTE(連結実質赤字比率に係る赤字・黒字の構成分析!H$34,"▲","-")),2)&gt;=0,ABS(ROUND(VALUE(SUBSTITUTE(連結実質赤字比率に係る赤字・黒字の構成分析!H$34,"▲","-")),2)),NA())</f>
        <v>#N/A</v>
      </c>
      <c r="H36" s="295">
        <f>IF(ROUND(VALUE(SUBSTITUTE(連結実質赤字比率に係る赤字・黒字の構成分析!I$34,"▲","-")),2)&lt;0,ABS(ROUND(VALUE(SUBSTITUTE(連結実質赤字比率に係る赤字・黒字の構成分析!I$34,"▲","-")),2)),NA())</f>
        <v>5.86</v>
      </c>
      <c r="I36" s="295" t="e">
        <f>IF(ROUND(VALUE(SUBSTITUTE(連結実質赤字比率に係る赤字・黒字の構成分析!I$34,"▲","-")),2)&gt;=0,ABS(ROUND(VALUE(SUBSTITUTE(連結実質赤字比率に係る赤字・黒字の構成分析!I$34,"▲","-")),2)),NA())</f>
        <v>#N/A</v>
      </c>
      <c r="J36" s="295">
        <f>IF(ROUND(VALUE(SUBSTITUTE(連結実質赤字比率に係る赤字・黒字の構成分析!J$34,"▲","-")),2)&lt;0,ABS(ROUND(VALUE(SUBSTITUTE(連結実質赤字比率に係る赤字・黒字の構成分析!J$34,"▲","-")),2)),NA())</f>
        <v>3.01</v>
      </c>
      <c r="K36" s="295" t="e">
        <f>IF(ROUND(VALUE(SUBSTITUTE(連結実質赤字比率に係る赤字・黒字の構成分析!J$34,"▲","-")),2)&gt;=0,ABS(ROUND(VALUE(SUBSTITUTE(連結実質赤字比率に係る赤字・黒字の構成分析!J$34,"▲","-")),2)),NA())</f>
        <v>#N/A</v>
      </c>
    </row>
    <row r="39" spans="1:16">
      <c r="A39" s="293" t="s">
        <v>14</v>
      </c>
    </row>
    <row r="40" spans="1:16">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c r="A42" s="296" t="s">
        <v>118</v>
      </c>
      <c r="B42" s="296"/>
      <c r="C42" s="296"/>
      <c r="D42" s="296">
        <f>'実質公債費比率（分子）の構造'!K$52</f>
        <v>341</v>
      </c>
      <c r="E42" s="296"/>
      <c r="F42" s="296"/>
      <c r="G42" s="296">
        <f>'実質公債費比率（分子）の構造'!L$52</f>
        <v>349</v>
      </c>
      <c r="H42" s="296"/>
      <c r="I42" s="296"/>
      <c r="J42" s="296">
        <f>'実質公債費比率（分子）の構造'!M$52</f>
        <v>354</v>
      </c>
      <c r="K42" s="296"/>
      <c r="L42" s="296"/>
      <c r="M42" s="296">
        <f>'実質公債費比率（分子）の構造'!N$52</f>
        <v>351</v>
      </c>
      <c r="N42" s="296"/>
      <c r="O42" s="296"/>
      <c r="P42" s="296">
        <f>'実質公債費比率（分子）の構造'!O$52</f>
        <v>367</v>
      </c>
    </row>
    <row r="43" spans="1:16">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c r="A45" s="296" t="s">
        <v>0</v>
      </c>
      <c r="B45" s="296">
        <f>'実質公債費比率（分子）の構造'!K$49</f>
        <v>16</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c r="A46" s="296" t="s">
        <v>35</v>
      </c>
      <c r="B46" s="296">
        <f>'実質公債費比率（分子）の構造'!K$48</f>
        <v>85</v>
      </c>
      <c r="C46" s="296"/>
      <c r="D46" s="296"/>
      <c r="E46" s="296">
        <f>'実質公債費比率（分子）の構造'!L$48</f>
        <v>90</v>
      </c>
      <c r="F46" s="296"/>
      <c r="G46" s="296"/>
      <c r="H46" s="296">
        <f>'実質公債費比率（分子）の構造'!M$48</f>
        <v>91</v>
      </c>
      <c r="I46" s="296"/>
      <c r="J46" s="296"/>
      <c r="K46" s="296">
        <f>'実質公債費比率（分子）の構造'!N$48</f>
        <v>91</v>
      </c>
      <c r="L46" s="296"/>
      <c r="M46" s="296"/>
      <c r="N46" s="296">
        <f>'実質公債費比率（分子）の構造'!O$48</f>
        <v>80</v>
      </c>
      <c r="O46" s="296"/>
      <c r="P46" s="296"/>
    </row>
    <row r="47" spans="1:16">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c r="A49" s="296" t="s">
        <v>23</v>
      </c>
      <c r="B49" s="296">
        <f>'実質公債費比率（分子）の構造'!K$45</f>
        <v>411</v>
      </c>
      <c r="C49" s="296"/>
      <c r="D49" s="296"/>
      <c r="E49" s="296">
        <f>'実質公債費比率（分子）の構造'!L$45</f>
        <v>436</v>
      </c>
      <c r="F49" s="296"/>
      <c r="G49" s="296"/>
      <c r="H49" s="296">
        <f>'実質公債費比率（分子）の構造'!M$45</f>
        <v>447</v>
      </c>
      <c r="I49" s="296"/>
      <c r="J49" s="296"/>
      <c r="K49" s="296">
        <f>'実質公債費比率（分子）の構造'!N$45</f>
        <v>460</v>
      </c>
      <c r="L49" s="296"/>
      <c r="M49" s="296"/>
      <c r="N49" s="296">
        <f>'実質公債費比率（分子）の構造'!O$45</f>
        <v>480</v>
      </c>
      <c r="O49" s="296"/>
      <c r="P49" s="296"/>
    </row>
    <row r="50" spans="1:16">
      <c r="A50" s="296" t="s">
        <v>54</v>
      </c>
      <c r="B50" s="296" t="e">
        <f>NA()</f>
        <v>#N/A</v>
      </c>
      <c r="C50" s="296">
        <f>IF(ISNUMBER('実質公債費比率（分子）の構造'!K$53),'実質公債費比率（分子）の構造'!K$53,NA())</f>
        <v>171</v>
      </c>
      <c r="D50" s="296" t="e">
        <f>NA()</f>
        <v>#N/A</v>
      </c>
      <c r="E50" s="296" t="e">
        <f>NA()</f>
        <v>#N/A</v>
      </c>
      <c r="F50" s="296">
        <f>IF(ISNUMBER('実質公債費比率（分子）の構造'!L$53),'実質公債費比率（分子）の構造'!L$53,NA())</f>
        <v>177</v>
      </c>
      <c r="G50" s="296" t="e">
        <f>NA()</f>
        <v>#N/A</v>
      </c>
      <c r="H50" s="296" t="e">
        <f>NA()</f>
        <v>#N/A</v>
      </c>
      <c r="I50" s="296">
        <f>IF(ISNUMBER('実質公債費比率（分子）の構造'!M$53),'実質公債費比率（分子）の構造'!M$53,NA())</f>
        <v>184</v>
      </c>
      <c r="J50" s="296" t="e">
        <f>NA()</f>
        <v>#N/A</v>
      </c>
      <c r="K50" s="296" t="e">
        <f>NA()</f>
        <v>#N/A</v>
      </c>
      <c r="L50" s="296">
        <f>IF(ISNUMBER('実質公債費比率（分子）の構造'!N$53),'実質公債費比率（分子）の構造'!N$53,NA())</f>
        <v>200</v>
      </c>
      <c r="M50" s="296" t="e">
        <f>NA()</f>
        <v>#N/A</v>
      </c>
      <c r="N50" s="296" t="e">
        <f>NA()</f>
        <v>#N/A</v>
      </c>
      <c r="O50" s="296">
        <f>IF(ISNUMBER('実質公債費比率（分子）の構造'!O$53),'実質公債費比率（分子）の構造'!O$53,NA())</f>
        <v>193</v>
      </c>
      <c r="P50" s="296" t="e">
        <f>NA()</f>
        <v>#N/A</v>
      </c>
    </row>
    <row r="53" spans="1:16">
      <c r="A53" s="293" t="s">
        <v>64</v>
      </c>
    </row>
    <row r="54" spans="1:16">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c r="A56" s="295" t="s">
        <v>45</v>
      </c>
      <c r="B56" s="295"/>
      <c r="C56" s="295"/>
      <c r="D56" s="295">
        <f>'将来負担比率（分子）の構造'!I$52</f>
        <v>3572</v>
      </c>
      <c r="E56" s="295"/>
      <c r="F56" s="295"/>
      <c r="G56" s="295">
        <f>'将来負担比率（分子）の構造'!J$52</f>
        <v>3627</v>
      </c>
      <c r="H56" s="295"/>
      <c r="I56" s="295"/>
      <c r="J56" s="295">
        <f>'将来負担比率（分子）の構造'!K$52</f>
        <v>3466</v>
      </c>
      <c r="K56" s="295"/>
      <c r="L56" s="295"/>
      <c r="M56" s="295">
        <f>'将来負担比率（分子）の構造'!L$52</f>
        <v>3457</v>
      </c>
      <c r="N56" s="295"/>
      <c r="O56" s="295"/>
      <c r="P56" s="295">
        <f>'将来負担比率（分子）の構造'!M$52</f>
        <v>3526</v>
      </c>
    </row>
    <row r="57" spans="1:16">
      <c r="A57" s="295" t="s">
        <v>96</v>
      </c>
      <c r="B57" s="295"/>
      <c r="C57" s="295"/>
      <c r="D57" s="295">
        <f>'将来負担比率（分子）の構造'!I$51</f>
        <v>115</v>
      </c>
      <c r="E57" s="295"/>
      <c r="F57" s="295"/>
      <c r="G57" s="295">
        <f>'将来負担比率（分子）の構造'!J$51</f>
        <v>134</v>
      </c>
      <c r="H57" s="295"/>
      <c r="I57" s="295"/>
      <c r="J57" s="295">
        <f>'将来負担比率（分子）の構造'!K$51</f>
        <v>70</v>
      </c>
      <c r="K57" s="295"/>
      <c r="L57" s="295"/>
      <c r="M57" s="295">
        <f>'将来負担比率（分子）の構造'!L$51</f>
        <v>59</v>
      </c>
      <c r="N57" s="295"/>
      <c r="O57" s="295"/>
      <c r="P57" s="295">
        <f>'将来負担比率（分子）の構造'!M$51</f>
        <v>53</v>
      </c>
    </row>
    <row r="58" spans="1:16">
      <c r="A58" s="295" t="s">
        <v>94</v>
      </c>
      <c r="B58" s="295"/>
      <c r="C58" s="295"/>
      <c r="D58" s="295">
        <f>'将来負担比率（分子）の構造'!I$50</f>
        <v>731</v>
      </c>
      <c r="E58" s="295"/>
      <c r="F58" s="295"/>
      <c r="G58" s="295">
        <f>'将来負担比率（分子）の構造'!J$50</f>
        <v>959</v>
      </c>
      <c r="H58" s="295"/>
      <c r="I58" s="295"/>
      <c r="J58" s="295">
        <f>'将来負担比率（分子）の構造'!K$50</f>
        <v>1177</v>
      </c>
      <c r="K58" s="295"/>
      <c r="L58" s="295"/>
      <c r="M58" s="295">
        <f>'将来負担比率（分子）の構造'!L$50</f>
        <v>1217</v>
      </c>
      <c r="N58" s="295"/>
      <c r="O58" s="295"/>
      <c r="P58" s="295">
        <f>'将来負担比率（分子）の構造'!M$50</f>
        <v>1062</v>
      </c>
    </row>
    <row r="59" spans="1:16">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c r="A60" s="295" t="s">
        <v>87</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c r="A62" s="295" t="s">
        <v>79</v>
      </c>
      <c r="B62" s="295">
        <f>'将来負担比率（分子）の構造'!I$45</f>
        <v>349</v>
      </c>
      <c r="C62" s="295"/>
      <c r="D62" s="295"/>
      <c r="E62" s="295">
        <f>'将来負担比率（分子）の構造'!J$45</f>
        <v>360</v>
      </c>
      <c r="F62" s="295"/>
      <c r="G62" s="295"/>
      <c r="H62" s="295">
        <f>'将来負担比率（分子）の構造'!K$45</f>
        <v>330</v>
      </c>
      <c r="I62" s="295"/>
      <c r="J62" s="295"/>
      <c r="K62" s="295">
        <f>'将来負担比率（分子）の構造'!L$45</f>
        <v>335</v>
      </c>
      <c r="L62" s="295"/>
      <c r="M62" s="295"/>
      <c r="N62" s="295">
        <f>'将来負担比率（分子）の構造'!M$45</f>
        <v>344</v>
      </c>
      <c r="O62" s="295"/>
      <c r="P62" s="295"/>
    </row>
    <row r="63" spans="1:16">
      <c r="A63" s="295" t="s">
        <v>77</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c r="A64" s="295" t="s">
        <v>75</v>
      </c>
      <c r="B64" s="295">
        <f>'将来負担比率（分子）の構造'!I$43</f>
        <v>921</v>
      </c>
      <c r="C64" s="295"/>
      <c r="D64" s="295"/>
      <c r="E64" s="295">
        <f>'将来負担比率（分子）の構造'!J$43</f>
        <v>863</v>
      </c>
      <c r="F64" s="295"/>
      <c r="G64" s="295"/>
      <c r="H64" s="295">
        <f>'将来負担比率（分子）の構造'!K$43</f>
        <v>795</v>
      </c>
      <c r="I64" s="295"/>
      <c r="J64" s="295"/>
      <c r="K64" s="295">
        <f>'将来負担比率（分子）の構造'!L$43</f>
        <v>723</v>
      </c>
      <c r="L64" s="295"/>
      <c r="M64" s="295"/>
      <c r="N64" s="295">
        <f>'将来負担比率（分子）の構造'!M$43</f>
        <v>673</v>
      </c>
      <c r="O64" s="295"/>
      <c r="P64" s="295"/>
    </row>
    <row r="65" spans="1:16">
      <c r="A65" s="295" t="s">
        <v>73</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c r="A66" s="295" t="s">
        <v>58</v>
      </c>
      <c r="B66" s="295">
        <f>'将来負担比率（分子）の構造'!I$41</f>
        <v>4093</v>
      </c>
      <c r="C66" s="295"/>
      <c r="D66" s="295"/>
      <c r="E66" s="295">
        <f>'将来負担比率（分子）の構造'!J$41</f>
        <v>4480</v>
      </c>
      <c r="F66" s="295"/>
      <c r="G66" s="295"/>
      <c r="H66" s="295">
        <f>'将来負担比率（分子）の構造'!K$41</f>
        <v>4318</v>
      </c>
      <c r="I66" s="295"/>
      <c r="J66" s="295"/>
      <c r="K66" s="295">
        <f>'将来負担比率（分子）の構造'!L$41</f>
        <v>4292</v>
      </c>
      <c r="L66" s="295"/>
      <c r="M66" s="295"/>
      <c r="N66" s="295">
        <f>'将来負担比率（分子）の構造'!M$41</f>
        <v>4093</v>
      </c>
      <c r="O66" s="295"/>
      <c r="P66" s="295"/>
    </row>
    <row r="67" spans="1:16">
      <c r="A67" s="295" t="s">
        <v>100</v>
      </c>
      <c r="B67" s="295" t="e">
        <f>NA()</f>
        <v>#N/A</v>
      </c>
      <c r="C67" s="295">
        <f>IF(ISNUMBER('将来負担比率（分子）の構造'!I$53),IF('将来負担比率（分子）の構造'!I$53&lt;0,0,'将来負担比率（分子）の構造'!I$53),NA())</f>
        <v>945</v>
      </c>
      <c r="D67" s="295" t="e">
        <f>NA()</f>
        <v>#N/A</v>
      </c>
      <c r="E67" s="295" t="e">
        <f>NA()</f>
        <v>#N/A</v>
      </c>
      <c r="F67" s="295">
        <f>IF(ISNUMBER('将来負担比率（分子）の構造'!J$53),IF('将来負担比率（分子）の構造'!J$53&lt;0,0,'将来負担比率（分子）の構造'!J$53),NA())</f>
        <v>984</v>
      </c>
      <c r="G67" s="295" t="e">
        <f>NA()</f>
        <v>#N/A</v>
      </c>
      <c r="H67" s="295" t="e">
        <f>NA()</f>
        <v>#N/A</v>
      </c>
      <c r="I67" s="295">
        <f>IF(ISNUMBER('将来負担比率（分子）の構造'!K$53),IF('将来負担比率（分子）の構造'!K$53&lt;0,0,'将来負担比率（分子）の構造'!K$53),NA())</f>
        <v>729</v>
      </c>
      <c r="J67" s="295" t="e">
        <f>NA()</f>
        <v>#N/A</v>
      </c>
      <c r="K67" s="295" t="e">
        <f>NA()</f>
        <v>#N/A</v>
      </c>
      <c r="L67" s="295">
        <f>IF(ISNUMBER('将来負担比率（分子）の構造'!L$53),IF('将来負担比率（分子）の構造'!L$53&lt;0,0,'将来負担比率（分子）の構造'!L$53),NA())</f>
        <v>616</v>
      </c>
      <c r="M67" s="295" t="e">
        <f>NA()</f>
        <v>#N/A</v>
      </c>
      <c r="N67" s="295" t="e">
        <f>NA()</f>
        <v>#N/A</v>
      </c>
      <c r="O67" s="295">
        <f>IF(ISNUMBER('将来負担比率（分子）の構造'!M$53),IF('将来負担比率（分子）の構造'!M$53&lt;0,0,'将来負担比率（分子）の構造'!M$53),NA())</f>
        <v>468</v>
      </c>
      <c r="P67" s="295" t="e">
        <f>NA()</f>
        <v>#N/A</v>
      </c>
    </row>
    <row r="70" spans="1:16">
      <c r="A70" s="298" t="s">
        <v>124</v>
      </c>
      <c r="B70" s="298"/>
      <c r="C70" s="298"/>
      <c r="D70" s="298"/>
      <c r="E70" s="298"/>
      <c r="F70" s="298"/>
    </row>
    <row r="71" spans="1:16">
      <c r="A71" s="297"/>
      <c r="B71" s="297" t="str">
        <f>基金残高に係る経年分析!F54</f>
        <v>R04</v>
      </c>
      <c r="C71" s="297" t="str">
        <f>基金残高に係る経年分析!G54</f>
        <v>R05</v>
      </c>
      <c r="D71" s="297" t="str">
        <f>基金残高に係る経年分析!H54</f>
        <v>R06</v>
      </c>
    </row>
    <row r="72" spans="1:16">
      <c r="A72" s="297" t="s">
        <v>125</v>
      </c>
      <c r="B72" s="299">
        <f>基金残高に係る経年分析!F55</f>
        <v>177</v>
      </c>
      <c r="C72" s="299">
        <f>基金残高に係る経年分析!G55</f>
        <v>187</v>
      </c>
      <c r="D72" s="299">
        <f>基金残高に係る経年分析!H55</f>
        <v>198</v>
      </c>
    </row>
    <row r="73" spans="1:16">
      <c r="A73" s="297" t="s">
        <v>126</v>
      </c>
      <c r="B73" s="299">
        <f>基金残高に係る経年分析!F56</f>
        <v>122</v>
      </c>
      <c r="C73" s="299">
        <f>基金残高に係る経年分析!G56</f>
        <v>122</v>
      </c>
      <c r="D73" s="299">
        <f>基金残高に係る経年分析!H56</f>
        <v>103</v>
      </c>
    </row>
    <row r="74" spans="1:16">
      <c r="A74" s="297" t="s">
        <v>128</v>
      </c>
      <c r="B74" s="299">
        <f>基金残高に係る経年分析!F57</f>
        <v>779</v>
      </c>
      <c r="C74" s="299">
        <f>基金残高に係る経年分析!G57</f>
        <v>818</v>
      </c>
      <c r="D74" s="299">
        <f>基金残高に係る経年分析!H57</f>
        <v>672</v>
      </c>
    </row>
  </sheetData>
  <sheetProtection algorithmName="SHA-512" hashValue="oCNWVE7+amite4AfxX7hiauCBWPcZ3teqi4JHCCiHsNAhzEoQKBIHyupmOhkd/MuFEz19v6VyltZfpbvsriNYw==" saltValue="thmMiIOTb4C6ziy03T1rV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297</v>
      </c>
      <c r="DI1" s="648"/>
      <c r="DJ1" s="648"/>
      <c r="DK1" s="648"/>
      <c r="DL1" s="648"/>
      <c r="DM1" s="648"/>
      <c r="DN1" s="649"/>
      <c r="DO1" s="1"/>
      <c r="DP1" s="647" t="s">
        <v>300</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485" t="s">
        <v>116</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303</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c r="B4" s="485" t="s">
        <v>5</v>
      </c>
      <c r="C4" s="486"/>
      <c r="D4" s="486"/>
      <c r="E4" s="486"/>
      <c r="F4" s="486"/>
      <c r="G4" s="486"/>
      <c r="H4" s="486"/>
      <c r="I4" s="486"/>
      <c r="J4" s="486"/>
      <c r="K4" s="486"/>
      <c r="L4" s="486"/>
      <c r="M4" s="486"/>
      <c r="N4" s="486"/>
      <c r="O4" s="486"/>
      <c r="P4" s="486"/>
      <c r="Q4" s="528"/>
      <c r="R4" s="485" t="s">
        <v>308</v>
      </c>
      <c r="S4" s="486"/>
      <c r="T4" s="486"/>
      <c r="U4" s="486"/>
      <c r="V4" s="486"/>
      <c r="W4" s="486"/>
      <c r="X4" s="486"/>
      <c r="Y4" s="528"/>
      <c r="Z4" s="485" t="s">
        <v>310</v>
      </c>
      <c r="AA4" s="486"/>
      <c r="AB4" s="486"/>
      <c r="AC4" s="528"/>
      <c r="AD4" s="485" t="s">
        <v>251</v>
      </c>
      <c r="AE4" s="486"/>
      <c r="AF4" s="486"/>
      <c r="AG4" s="486"/>
      <c r="AH4" s="486"/>
      <c r="AI4" s="486"/>
      <c r="AJ4" s="486"/>
      <c r="AK4" s="528"/>
      <c r="AL4" s="485" t="s">
        <v>310</v>
      </c>
      <c r="AM4" s="486"/>
      <c r="AN4" s="486"/>
      <c r="AO4" s="528"/>
      <c r="AP4" s="650" t="s">
        <v>312</v>
      </c>
      <c r="AQ4" s="650"/>
      <c r="AR4" s="650"/>
      <c r="AS4" s="650"/>
      <c r="AT4" s="650"/>
      <c r="AU4" s="650"/>
      <c r="AV4" s="650"/>
      <c r="AW4" s="650"/>
      <c r="AX4" s="650"/>
      <c r="AY4" s="650"/>
      <c r="AZ4" s="650"/>
      <c r="BA4" s="650"/>
      <c r="BB4" s="650"/>
      <c r="BC4" s="650"/>
      <c r="BD4" s="650"/>
      <c r="BE4" s="650"/>
      <c r="BF4" s="650"/>
      <c r="BG4" s="650" t="s">
        <v>286</v>
      </c>
      <c r="BH4" s="650"/>
      <c r="BI4" s="650"/>
      <c r="BJ4" s="650"/>
      <c r="BK4" s="650"/>
      <c r="BL4" s="650"/>
      <c r="BM4" s="650"/>
      <c r="BN4" s="650"/>
      <c r="BO4" s="650" t="s">
        <v>310</v>
      </c>
      <c r="BP4" s="650"/>
      <c r="BQ4" s="650"/>
      <c r="BR4" s="650"/>
      <c r="BS4" s="650" t="s">
        <v>314</v>
      </c>
      <c r="BT4" s="650"/>
      <c r="BU4" s="650"/>
      <c r="BV4" s="650"/>
      <c r="BW4" s="650"/>
      <c r="BX4" s="650"/>
      <c r="BY4" s="650"/>
      <c r="BZ4" s="650"/>
      <c r="CA4" s="650"/>
      <c r="CB4" s="650"/>
      <c r="CD4" s="485" t="s">
        <v>315</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c r="B5" s="614" t="s">
        <v>307</v>
      </c>
      <c r="C5" s="615"/>
      <c r="D5" s="615"/>
      <c r="E5" s="615"/>
      <c r="F5" s="615"/>
      <c r="G5" s="615"/>
      <c r="H5" s="615"/>
      <c r="I5" s="615"/>
      <c r="J5" s="615"/>
      <c r="K5" s="615"/>
      <c r="L5" s="615"/>
      <c r="M5" s="615"/>
      <c r="N5" s="615"/>
      <c r="O5" s="615"/>
      <c r="P5" s="615"/>
      <c r="Q5" s="616"/>
      <c r="R5" s="611">
        <v>163539</v>
      </c>
      <c r="S5" s="612"/>
      <c r="T5" s="612"/>
      <c r="U5" s="612"/>
      <c r="V5" s="612"/>
      <c r="W5" s="612"/>
      <c r="X5" s="612"/>
      <c r="Y5" s="634"/>
      <c r="Z5" s="645">
        <v>4.9000000000000004</v>
      </c>
      <c r="AA5" s="645"/>
      <c r="AB5" s="645"/>
      <c r="AC5" s="645"/>
      <c r="AD5" s="646">
        <v>163539</v>
      </c>
      <c r="AE5" s="646"/>
      <c r="AF5" s="646"/>
      <c r="AG5" s="646"/>
      <c r="AH5" s="646"/>
      <c r="AI5" s="646"/>
      <c r="AJ5" s="646"/>
      <c r="AK5" s="646"/>
      <c r="AL5" s="635">
        <v>8.4</v>
      </c>
      <c r="AM5" s="618"/>
      <c r="AN5" s="618"/>
      <c r="AO5" s="638"/>
      <c r="AP5" s="614" t="s">
        <v>316</v>
      </c>
      <c r="AQ5" s="615"/>
      <c r="AR5" s="615"/>
      <c r="AS5" s="615"/>
      <c r="AT5" s="615"/>
      <c r="AU5" s="615"/>
      <c r="AV5" s="615"/>
      <c r="AW5" s="615"/>
      <c r="AX5" s="615"/>
      <c r="AY5" s="615"/>
      <c r="AZ5" s="615"/>
      <c r="BA5" s="615"/>
      <c r="BB5" s="615"/>
      <c r="BC5" s="615"/>
      <c r="BD5" s="615"/>
      <c r="BE5" s="615"/>
      <c r="BF5" s="616"/>
      <c r="BG5" s="572">
        <v>163539</v>
      </c>
      <c r="BH5" s="456"/>
      <c r="BI5" s="456"/>
      <c r="BJ5" s="456"/>
      <c r="BK5" s="456"/>
      <c r="BL5" s="456"/>
      <c r="BM5" s="456"/>
      <c r="BN5" s="585"/>
      <c r="BO5" s="605">
        <v>100</v>
      </c>
      <c r="BP5" s="605"/>
      <c r="BQ5" s="605"/>
      <c r="BR5" s="605"/>
      <c r="BS5" s="606" t="s">
        <v>196</v>
      </c>
      <c r="BT5" s="606"/>
      <c r="BU5" s="606"/>
      <c r="BV5" s="606"/>
      <c r="BW5" s="606"/>
      <c r="BX5" s="606"/>
      <c r="BY5" s="606"/>
      <c r="BZ5" s="606"/>
      <c r="CA5" s="606"/>
      <c r="CB5" s="628"/>
      <c r="CD5" s="485" t="s">
        <v>312</v>
      </c>
      <c r="CE5" s="486"/>
      <c r="CF5" s="486"/>
      <c r="CG5" s="486"/>
      <c r="CH5" s="486"/>
      <c r="CI5" s="486"/>
      <c r="CJ5" s="486"/>
      <c r="CK5" s="486"/>
      <c r="CL5" s="486"/>
      <c r="CM5" s="486"/>
      <c r="CN5" s="486"/>
      <c r="CO5" s="486"/>
      <c r="CP5" s="486"/>
      <c r="CQ5" s="528"/>
      <c r="CR5" s="485" t="s">
        <v>319</v>
      </c>
      <c r="CS5" s="486"/>
      <c r="CT5" s="486"/>
      <c r="CU5" s="486"/>
      <c r="CV5" s="486"/>
      <c r="CW5" s="486"/>
      <c r="CX5" s="486"/>
      <c r="CY5" s="528"/>
      <c r="CZ5" s="485" t="s">
        <v>310</v>
      </c>
      <c r="DA5" s="486"/>
      <c r="DB5" s="486"/>
      <c r="DC5" s="528"/>
      <c r="DD5" s="485" t="s">
        <v>321</v>
      </c>
      <c r="DE5" s="486"/>
      <c r="DF5" s="486"/>
      <c r="DG5" s="486"/>
      <c r="DH5" s="486"/>
      <c r="DI5" s="486"/>
      <c r="DJ5" s="486"/>
      <c r="DK5" s="486"/>
      <c r="DL5" s="486"/>
      <c r="DM5" s="486"/>
      <c r="DN5" s="486"/>
      <c r="DO5" s="486"/>
      <c r="DP5" s="528"/>
      <c r="DQ5" s="485" t="s">
        <v>323</v>
      </c>
      <c r="DR5" s="486"/>
      <c r="DS5" s="486"/>
      <c r="DT5" s="486"/>
      <c r="DU5" s="486"/>
      <c r="DV5" s="486"/>
      <c r="DW5" s="486"/>
      <c r="DX5" s="486"/>
      <c r="DY5" s="486"/>
      <c r="DZ5" s="486"/>
      <c r="EA5" s="486"/>
      <c r="EB5" s="486"/>
      <c r="EC5" s="528"/>
    </row>
    <row r="6" spans="2:143" ht="11.25" customHeight="1">
      <c r="B6" s="570" t="s">
        <v>324</v>
      </c>
      <c r="C6" s="359"/>
      <c r="D6" s="359"/>
      <c r="E6" s="359"/>
      <c r="F6" s="359"/>
      <c r="G6" s="359"/>
      <c r="H6" s="359"/>
      <c r="I6" s="359"/>
      <c r="J6" s="359"/>
      <c r="K6" s="359"/>
      <c r="L6" s="359"/>
      <c r="M6" s="359"/>
      <c r="N6" s="359"/>
      <c r="O6" s="359"/>
      <c r="P6" s="359"/>
      <c r="Q6" s="571"/>
      <c r="R6" s="572">
        <v>36299</v>
      </c>
      <c r="S6" s="456"/>
      <c r="T6" s="456"/>
      <c r="U6" s="456"/>
      <c r="V6" s="456"/>
      <c r="W6" s="456"/>
      <c r="X6" s="456"/>
      <c r="Y6" s="585"/>
      <c r="Z6" s="605">
        <v>1.1000000000000001</v>
      </c>
      <c r="AA6" s="605"/>
      <c r="AB6" s="605"/>
      <c r="AC6" s="605"/>
      <c r="AD6" s="606">
        <v>36299</v>
      </c>
      <c r="AE6" s="606"/>
      <c r="AF6" s="606"/>
      <c r="AG6" s="606"/>
      <c r="AH6" s="606"/>
      <c r="AI6" s="606"/>
      <c r="AJ6" s="606"/>
      <c r="AK6" s="606"/>
      <c r="AL6" s="575">
        <v>1.9</v>
      </c>
      <c r="AM6" s="319"/>
      <c r="AN6" s="319"/>
      <c r="AO6" s="607"/>
      <c r="AP6" s="570" t="s">
        <v>108</v>
      </c>
      <c r="AQ6" s="359"/>
      <c r="AR6" s="359"/>
      <c r="AS6" s="359"/>
      <c r="AT6" s="359"/>
      <c r="AU6" s="359"/>
      <c r="AV6" s="359"/>
      <c r="AW6" s="359"/>
      <c r="AX6" s="359"/>
      <c r="AY6" s="359"/>
      <c r="AZ6" s="359"/>
      <c r="BA6" s="359"/>
      <c r="BB6" s="359"/>
      <c r="BC6" s="359"/>
      <c r="BD6" s="359"/>
      <c r="BE6" s="359"/>
      <c r="BF6" s="571"/>
      <c r="BG6" s="572">
        <v>163539</v>
      </c>
      <c r="BH6" s="456"/>
      <c r="BI6" s="456"/>
      <c r="BJ6" s="456"/>
      <c r="BK6" s="456"/>
      <c r="BL6" s="456"/>
      <c r="BM6" s="456"/>
      <c r="BN6" s="585"/>
      <c r="BO6" s="605">
        <v>100</v>
      </c>
      <c r="BP6" s="605"/>
      <c r="BQ6" s="605"/>
      <c r="BR6" s="605"/>
      <c r="BS6" s="606" t="s">
        <v>196</v>
      </c>
      <c r="BT6" s="606"/>
      <c r="BU6" s="606"/>
      <c r="BV6" s="606"/>
      <c r="BW6" s="606"/>
      <c r="BX6" s="606"/>
      <c r="BY6" s="606"/>
      <c r="BZ6" s="606"/>
      <c r="CA6" s="606"/>
      <c r="CB6" s="628"/>
      <c r="CD6" s="614" t="s">
        <v>325</v>
      </c>
      <c r="CE6" s="615"/>
      <c r="CF6" s="615"/>
      <c r="CG6" s="615"/>
      <c r="CH6" s="615"/>
      <c r="CI6" s="615"/>
      <c r="CJ6" s="615"/>
      <c r="CK6" s="615"/>
      <c r="CL6" s="615"/>
      <c r="CM6" s="615"/>
      <c r="CN6" s="615"/>
      <c r="CO6" s="615"/>
      <c r="CP6" s="615"/>
      <c r="CQ6" s="616"/>
      <c r="CR6" s="572">
        <v>47142</v>
      </c>
      <c r="CS6" s="456"/>
      <c r="CT6" s="456"/>
      <c r="CU6" s="456"/>
      <c r="CV6" s="456"/>
      <c r="CW6" s="456"/>
      <c r="CX6" s="456"/>
      <c r="CY6" s="585"/>
      <c r="CZ6" s="635">
        <v>1.5</v>
      </c>
      <c r="DA6" s="618"/>
      <c r="DB6" s="618"/>
      <c r="DC6" s="636"/>
      <c r="DD6" s="578" t="s">
        <v>196</v>
      </c>
      <c r="DE6" s="456"/>
      <c r="DF6" s="456"/>
      <c r="DG6" s="456"/>
      <c r="DH6" s="456"/>
      <c r="DI6" s="456"/>
      <c r="DJ6" s="456"/>
      <c r="DK6" s="456"/>
      <c r="DL6" s="456"/>
      <c r="DM6" s="456"/>
      <c r="DN6" s="456"/>
      <c r="DO6" s="456"/>
      <c r="DP6" s="585"/>
      <c r="DQ6" s="578">
        <v>47142</v>
      </c>
      <c r="DR6" s="456"/>
      <c r="DS6" s="456"/>
      <c r="DT6" s="456"/>
      <c r="DU6" s="456"/>
      <c r="DV6" s="456"/>
      <c r="DW6" s="456"/>
      <c r="DX6" s="456"/>
      <c r="DY6" s="456"/>
      <c r="DZ6" s="456"/>
      <c r="EA6" s="456"/>
      <c r="EB6" s="456"/>
      <c r="EC6" s="603"/>
    </row>
    <row r="7" spans="2:143" ht="11.25" customHeight="1">
      <c r="B7" s="570" t="s">
        <v>44</v>
      </c>
      <c r="C7" s="359"/>
      <c r="D7" s="359"/>
      <c r="E7" s="359"/>
      <c r="F7" s="359"/>
      <c r="G7" s="359"/>
      <c r="H7" s="359"/>
      <c r="I7" s="359"/>
      <c r="J7" s="359"/>
      <c r="K7" s="359"/>
      <c r="L7" s="359"/>
      <c r="M7" s="359"/>
      <c r="N7" s="359"/>
      <c r="O7" s="359"/>
      <c r="P7" s="359"/>
      <c r="Q7" s="571"/>
      <c r="R7" s="572">
        <v>183</v>
      </c>
      <c r="S7" s="456"/>
      <c r="T7" s="456"/>
      <c r="U7" s="456"/>
      <c r="V7" s="456"/>
      <c r="W7" s="456"/>
      <c r="X7" s="456"/>
      <c r="Y7" s="585"/>
      <c r="Z7" s="605">
        <v>0</v>
      </c>
      <c r="AA7" s="605"/>
      <c r="AB7" s="605"/>
      <c r="AC7" s="605"/>
      <c r="AD7" s="606">
        <v>183</v>
      </c>
      <c r="AE7" s="606"/>
      <c r="AF7" s="606"/>
      <c r="AG7" s="606"/>
      <c r="AH7" s="606"/>
      <c r="AI7" s="606"/>
      <c r="AJ7" s="606"/>
      <c r="AK7" s="606"/>
      <c r="AL7" s="575">
        <v>0</v>
      </c>
      <c r="AM7" s="319"/>
      <c r="AN7" s="319"/>
      <c r="AO7" s="607"/>
      <c r="AP7" s="570" t="s">
        <v>326</v>
      </c>
      <c r="AQ7" s="359"/>
      <c r="AR7" s="359"/>
      <c r="AS7" s="359"/>
      <c r="AT7" s="359"/>
      <c r="AU7" s="359"/>
      <c r="AV7" s="359"/>
      <c r="AW7" s="359"/>
      <c r="AX7" s="359"/>
      <c r="AY7" s="359"/>
      <c r="AZ7" s="359"/>
      <c r="BA7" s="359"/>
      <c r="BB7" s="359"/>
      <c r="BC7" s="359"/>
      <c r="BD7" s="359"/>
      <c r="BE7" s="359"/>
      <c r="BF7" s="571"/>
      <c r="BG7" s="572">
        <v>66688</v>
      </c>
      <c r="BH7" s="456"/>
      <c r="BI7" s="456"/>
      <c r="BJ7" s="456"/>
      <c r="BK7" s="456"/>
      <c r="BL7" s="456"/>
      <c r="BM7" s="456"/>
      <c r="BN7" s="585"/>
      <c r="BO7" s="605">
        <v>40.799999999999997</v>
      </c>
      <c r="BP7" s="605"/>
      <c r="BQ7" s="605"/>
      <c r="BR7" s="605"/>
      <c r="BS7" s="606" t="s">
        <v>196</v>
      </c>
      <c r="BT7" s="606"/>
      <c r="BU7" s="606"/>
      <c r="BV7" s="606"/>
      <c r="BW7" s="606"/>
      <c r="BX7" s="606"/>
      <c r="BY7" s="606"/>
      <c r="BZ7" s="606"/>
      <c r="CA7" s="606"/>
      <c r="CB7" s="628"/>
      <c r="CD7" s="570" t="s">
        <v>328</v>
      </c>
      <c r="CE7" s="359"/>
      <c r="CF7" s="359"/>
      <c r="CG7" s="359"/>
      <c r="CH7" s="359"/>
      <c r="CI7" s="359"/>
      <c r="CJ7" s="359"/>
      <c r="CK7" s="359"/>
      <c r="CL7" s="359"/>
      <c r="CM7" s="359"/>
      <c r="CN7" s="359"/>
      <c r="CO7" s="359"/>
      <c r="CP7" s="359"/>
      <c r="CQ7" s="571"/>
      <c r="CR7" s="572">
        <v>803154</v>
      </c>
      <c r="CS7" s="456"/>
      <c r="CT7" s="456"/>
      <c r="CU7" s="456"/>
      <c r="CV7" s="456"/>
      <c r="CW7" s="456"/>
      <c r="CX7" s="456"/>
      <c r="CY7" s="585"/>
      <c r="CZ7" s="605">
        <v>25.1</v>
      </c>
      <c r="DA7" s="605"/>
      <c r="DB7" s="605"/>
      <c r="DC7" s="605"/>
      <c r="DD7" s="578">
        <v>91658</v>
      </c>
      <c r="DE7" s="456"/>
      <c r="DF7" s="456"/>
      <c r="DG7" s="456"/>
      <c r="DH7" s="456"/>
      <c r="DI7" s="456"/>
      <c r="DJ7" s="456"/>
      <c r="DK7" s="456"/>
      <c r="DL7" s="456"/>
      <c r="DM7" s="456"/>
      <c r="DN7" s="456"/>
      <c r="DO7" s="456"/>
      <c r="DP7" s="585"/>
      <c r="DQ7" s="578">
        <v>584807</v>
      </c>
      <c r="DR7" s="456"/>
      <c r="DS7" s="456"/>
      <c r="DT7" s="456"/>
      <c r="DU7" s="456"/>
      <c r="DV7" s="456"/>
      <c r="DW7" s="456"/>
      <c r="DX7" s="456"/>
      <c r="DY7" s="456"/>
      <c r="DZ7" s="456"/>
      <c r="EA7" s="456"/>
      <c r="EB7" s="456"/>
      <c r="EC7" s="603"/>
    </row>
    <row r="8" spans="2:143" ht="11.25" customHeight="1">
      <c r="B8" s="570" t="s">
        <v>329</v>
      </c>
      <c r="C8" s="359"/>
      <c r="D8" s="359"/>
      <c r="E8" s="359"/>
      <c r="F8" s="359"/>
      <c r="G8" s="359"/>
      <c r="H8" s="359"/>
      <c r="I8" s="359"/>
      <c r="J8" s="359"/>
      <c r="K8" s="359"/>
      <c r="L8" s="359"/>
      <c r="M8" s="359"/>
      <c r="N8" s="359"/>
      <c r="O8" s="359"/>
      <c r="P8" s="359"/>
      <c r="Q8" s="571"/>
      <c r="R8" s="572">
        <v>1453</v>
      </c>
      <c r="S8" s="456"/>
      <c r="T8" s="456"/>
      <c r="U8" s="456"/>
      <c r="V8" s="456"/>
      <c r="W8" s="456"/>
      <c r="X8" s="456"/>
      <c r="Y8" s="585"/>
      <c r="Z8" s="605">
        <v>0</v>
      </c>
      <c r="AA8" s="605"/>
      <c r="AB8" s="605"/>
      <c r="AC8" s="605"/>
      <c r="AD8" s="606">
        <v>1453</v>
      </c>
      <c r="AE8" s="606"/>
      <c r="AF8" s="606"/>
      <c r="AG8" s="606"/>
      <c r="AH8" s="606"/>
      <c r="AI8" s="606"/>
      <c r="AJ8" s="606"/>
      <c r="AK8" s="606"/>
      <c r="AL8" s="575">
        <v>0.1</v>
      </c>
      <c r="AM8" s="319"/>
      <c r="AN8" s="319"/>
      <c r="AO8" s="607"/>
      <c r="AP8" s="570" t="s">
        <v>121</v>
      </c>
      <c r="AQ8" s="359"/>
      <c r="AR8" s="359"/>
      <c r="AS8" s="359"/>
      <c r="AT8" s="359"/>
      <c r="AU8" s="359"/>
      <c r="AV8" s="359"/>
      <c r="AW8" s="359"/>
      <c r="AX8" s="359"/>
      <c r="AY8" s="359"/>
      <c r="AZ8" s="359"/>
      <c r="BA8" s="359"/>
      <c r="BB8" s="359"/>
      <c r="BC8" s="359"/>
      <c r="BD8" s="359"/>
      <c r="BE8" s="359"/>
      <c r="BF8" s="571"/>
      <c r="BG8" s="572">
        <v>2387</v>
      </c>
      <c r="BH8" s="456"/>
      <c r="BI8" s="456"/>
      <c r="BJ8" s="456"/>
      <c r="BK8" s="456"/>
      <c r="BL8" s="456"/>
      <c r="BM8" s="456"/>
      <c r="BN8" s="585"/>
      <c r="BO8" s="605">
        <v>1.5</v>
      </c>
      <c r="BP8" s="605"/>
      <c r="BQ8" s="605"/>
      <c r="BR8" s="605"/>
      <c r="BS8" s="606" t="s">
        <v>196</v>
      </c>
      <c r="BT8" s="606"/>
      <c r="BU8" s="606"/>
      <c r="BV8" s="606"/>
      <c r="BW8" s="606"/>
      <c r="BX8" s="606"/>
      <c r="BY8" s="606"/>
      <c r="BZ8" s="606"/>
      <c r="CA8" s="606"/>
      <c r="CB8" s="628"/>
      <c r="CD8" s="570" t="s">
        <v>331</v>
      </c>
      <c r="CE8" s="359"/>
      <c r="CF8" s="359"/>
      <c r="CG8" s="359"/>
      <c r="CH8" s="359"/>
      <c r="CI8" s="359"/>
      <c r="CJ8" s="359"/>
      <c r="CK8" s="359"/>
      <c r="CL8" s="359"/>
      <c r="CM8" s="359"/>
      <c r="CN8" s="359"/>
      <c r="CO8" s="359"/>
      <c r="CP8" s="359"/>
      <c r="CQ8" s="571"/>
      <c r="CR8" s="572">
        <v>638798</v>
      </c>
      <c r="CS8" s="456"/>
      <c r="CT8" s="456"/>
      <c r="CU8" s="456"/>
      <c r="CV8" s="456"/>
      <c r="CW8" s="456"/>
      <c r="CX8" s="456"/>
      <c r="CY8" s="585"/>
      <c r="CZ8" s="605">
        <v>19.899999999999999</v>
      </c>
      <c r="DA8" s="605"/>
      <c r="DB8" s="605"/>
      <c r="DC8" s="605"/>
      <c r="DD8" s="578">
        <v>8582</v>
      </c>
      <c r="DE8" s="456"/>
      <c r="DF8" s="456"/>
      <c r="DG8" s="456"/>
      <c r="DH8" s="456"/>
      <c r="DI8" s="456"/>
      <c r="DJ8" s="456"/>
      <c r="DK8" s="456"/>
      <c r="DL8" s="456"/>
      <c r="DM8" s="456"/>
      <c r="DN8" s="456"/>
      <c r="DO8" s="456"/>
      <c r="DP8" s="585"/>
      <c r="DQ8" s="578">
        <v>435560</v>
      </c>
      <c r="DR8" s="456"/>
      <c r="DS8" s="456"/>
      <c r="DT8" s="456"/>
      <c r="DU8" s="456"/>
      <c r="DV8" s="456"/>
      <c r="DW8" s="456"/>
      <c r="DX8" s="456"/>
      <c r="DY8" s="456"/>
      <c r="DZ8" s="456"/>
      <c r="EA8" s="456"/>
      <c r="EB8" s="456"/>
      <c r="EC8" s="603"/>
    </row>
    <row r="9" spans="2:143" ht="11.25" customHeight="1">
      <c r="B9" s="570" t="s">
        <v>332</v>
      </c>
      <c r="C9" s="359"/>
      <c r="D9" s="359"/>
      <c r="E9" s="359"/>
      <c r="F9" s="359"/>
      <c r="G9" s="359"/>
      <c r="H9" s="359"/>
      <c r="I9" s="359"/>
      <c r="J9" s="359"/>
      <c r="K9" s="359"/>
      <c r="L9" s="359"/>
      <c r="M9" s="359"/>
      <c r="N9" s="359"/>
      <c r="O9" s="359"/>
      <c r="P9" s="359"/>
      <c r="Q9" s="571"/>
      <c r="R9" s="572">
        <v>1767</v>
      </c>
      <c r="S9" s="456"/>
      <c r="T9" s="456"/>
      <c r="U9" s="456"/>
      <c r="V9" s="456"/>
      <c r="W9" s="456"/>
      <c r="X9" s="456"/>
      <c r="Y9" s="585"/>
      <c r="Z9" s="605">
        <v>0.1</v>
      </c>
      <c r="AA9" s="605"/>
      <c r="AB9" s="605"/>
      <c r="AC9" s="605"/>
      <c r="AD9" s="606">
        <v>1767</v>
      </c>
      <c r="AE9" s="606"/>
      <c r="AF9" s="606"/>
      <c r="AG9" s="606"/>
      <c r="AH9" s="606"/>
      <c r="AI9" s="606"/>
      <c r="AJ9" s="606"/>
      <c r="AK9" s="606"/>
      <c r="AL9" s="575">
        <v>0.1</v>
      </c>
      <c r="AM9" s="319"/>
      <c r="AN9" s="319"/>
      <c r="AO9" s="607"/>
      <c r="AP9" s="570" t="s">
        <v>334</v>
      </c>
      <c r="AQ9" s="359"/>
      <c r="AR9" s="359"/>
      <c r="AS9" s="359"/>
      <c r="AT9" s="359"/>
      <c r="AU9" s="359"/>
      <c r="AV9" s="359"/>
      <c r="AW9" s="359"/>
      <c r="AX9" s="359"/>
      <c r="AY9" s="359"/>
      <c r="AZ9" s="359"/>
      <c r="BA9" s="359"/>
      <c r="BB9" s="359"/>
      <c r="BC9" s="359"/>
      <c r="BD9" s="359"/>
      <c r="BE9" s="359"/>
      <c r="BF9" s="571"/>
      <c r="BG9" s="572">
        <v>58440</v>
      </c>
      <c r="BH9" s="456"/>
      <c r="BI9" s="456"/>
      <c r="BJ9" s="456"/>
      <c r="BK9" s="456"/>
      <c r="BL9" s="456"/>
      <c r="BM9" s="456"/>
      <c r="BN9" s="585"/>
      <c r="BO9" s="605">
        <v>35.700000000000003</v>
      </c>
      <c r="BP9" s="605"/>
      <c r="BQ9" s="605"/>
      <c r="BR9" s="605"/>
      <c r="BS9" s="606" t="s">
        <v>196</v>
      </c>
      <c r="BT9" s="606"/>
      <c r="BU9" s="606"/>
      <c r="BV9" s="606"/>
      <c r="BW9" s="606"/>
      <c r="BX9" s="606"/>
      <c r="BY9" s="606"/>
      <c r="BZ9" s="606"/>
      <c r="CA9" s="606"/>
      <c r="CB9" s="628"/>
      <c r="CD9" s="570" t="s">
        <v>336</v>
      </c>
      <c r="CE9" s="359"/>
      <c r="CF9" s="359"/>
      <c r="CG9" s="359"/>
      <c r="CH9" s="359"/>
      <c r="CI9" s="359"/>
      <c r="CJ9" s="359"/>
      <c r="CK9" s="359"/>
      <c r="CL9" s="359"/>
      <c r="CM9" s="359"/>
      <c r="CN9" s="359"/>
      <c r="CO9" s="359"/>
      <c r="CP9" s="359"/>
      <c r="CQ9" s="571"/>
      <c r="CR9" s="572">
        <v>255182</v>
      </c>
      <c r="CS9" s="456"/>
      <c r="CT9" s="456"/>
      <c r="CU9" s="456"/>
      <c r="CV9" s="456"/>
      <c r="CW9" s="456"/>
      <c r="CX9" s="456"/>
      <c r="CY9" s="585"/>
      <c r="CZ9" s="605">
        <v>8</v>
      </c>
      <c r="DA9" s="605"/>
      <c r="DB9" s="605"/>
      <c r="DC9" s="605"/>
      <c r="DD9" s="578">
        <v>18836</v>
      </c>
      <c r="DE9" s="456"/>
      <c r="DF9" s="456"/>
      <c r="DG9" s="456"/>
      <c r="DH9" s="456"/>
      <c r="DI9" s="456"/>
      <c r="DJ9" s="456"/>
      <c r="DK9" s="456"/>
      <c r="DL9" s="456"/>
      <c r="DM9" s="456"/>
      <c r="DN9" s="456"/>
      <c r="DO9" s="456"/>
      <c r="DP9" s="585"/>
      <c r="DQ9" s="578">
        <v>227514</v>
      </c>
      <c r="DR9" s="456"/>
      <c r="DS9" s="456"/>
      <c r="DT9" s="456"/>
      <c r="DU9" s="456"/>
      <c r="DV9" s="456"/>
      <c r="DW9" s="456"/>
      <c r="DX9" s="456"/>
      <c r="DY9" s="456"/>
      <c r="DZ9" s="456"/>
      <c r="EA9" s="456"/>
      <c r="EB9" s="456"/>
      <c r="EC9" s="603"/>
    </row>
    <row r="10" spans="2:143" ht="11.25" customHeight="1">
      <c r="B10" s="570" t="s">
        <v>127</v>
      </c>
      <c r="C10" s="359"/>
      <c r="D10" s="359"/>
      <c r="E10" s="359"/>
      <c r="F10" s="359"/>
      <c r="G10" s="359"/>
      <c r="H10" s="359"/>
      <c r="I10" s="359"/>
      <c r="J10" s="359"/>
      <c r="K10" s="359"/>
      <c r="L10" s="359"/>
      <c r="M10" s="359"/>
      <c r="N10" s="359"/>
      <c r="O10" s="359"/>
      <c r="P10" s="359"/>
      <c r="Q10" s="571"/>
      <c r="R10" s="572" t="s">
        <v>196</v>
      </c>
      <c r="S10" s="456"/>
      <c r="T10" s="456"/>
      <c r="U10" s="456"/>
      <c r="V10" s="456"/>
      <c r="W10" s="456"/>
      <c r="X10" s="456"/>
      <c r="Y10" s="585"/>
      <c r="Z10" s="605" t="s">
        <v>196</v>
      </c>
      <c r="AA10" s="605"/>
      <c r="AB10" s="605"/>
      <c r="AC10" s="605"/>
      <c r="AD10" s="606" t="s">
        <v>196</v>
      </c>
      <c r="AE10" s="606"/>
      <c r="AF10" s="606"/>
      <c r="AG10" s="606"/>
      <c r="AH10" s="606"/>
      <c r="AI10" s="606"/>
      <c r="AJ10" s="606"/>
      <c r="AK10" s="606"/>
      <c r="AL10" s="575" t="s">
        <v>196</v>
      </c>
      <c r="AM10" s="319"/>
      <c r="AN10" s="319"/>
      <c r="AO10" s="607"/>
      <c r="AP10" s="570" t="s">
        <v>186</v>
      </c>
      <c r="AQ10" s="359"/>
      <c r="AR10" s="359"/>
      <c r="AS10" s="359"/>
      <c r="AT10" s="359"/>
      <c r="AU10" s="359"/>
      <c r="AV10" s="359"/>
      <c r="AW10" s="359"/>
      <c r="AX10" s="359"/>
      <c r="AY10" s="359"/>
      <c r="AZ10" s="359"/>
      <c r="BA10" s="359"/>
      <c r="BB10" s="359"/>
      <c r="BC10" s="359"/>
      <c r="BD10" s="359"/>
      <c r="BE10" s="359"/>
      <c r="BF10" s="571"/>
      <c r="BG10" s="572">
        <v>5117</v>
      </c>
      <c r="BH10" s="456"/>
      <c r="BI10" s="456"/>
      <c r="BJ10" s="456"/>
      <c r="BK10" s="456"/>
      <c r="BL10" s="456"/>
      <c r="BM10" s="456"/>
      <c r="BN10" s="585"/>
      <c r="BO10" s="605">
        <v>3.1</v>
      </c>
      <c r="BP10" s="605"/>
      <c r="BQ10" s="605"/>
      <c r="BR10" s="605"/>
      <c r="BS10" s="606" t="s">
        <v>196</v>
      </c>
      <c r="BT10" s="606"/>
      <c r="BU10" s="606"/>
      <c r="BV10" s="606"/>
      <c r="BW10" s="606"/>
      <c r="BX10" s="606"/>
      <c r="BY10" s="606"/>
      <c r="BZ10" s="606"/>
      <c r="CA10" s="606"/>
      <c r="CB10" s="628"/>
      <c r="CD10" s="570" t="s">
        <v>222</v>
      </c>
      <c r="CE10" s="359"/>
      <c r="CF10" s="359"/>
      <c r="CG10" s="359"/>
      <c r="CH10" s="359"/>
      <c r="CI10" s="359"/>
      <c r="CJ10" s="359"/>
      <c r="CK10" s="359"/>
      <c r="CL10" s="359"/>
      <c r="CM10" s="359"/>
      <c r="CN10" s="359"/>
      <c r="CO10" s="359"/>
      <c r="CP10" s="359"/>
      <c r="CQ10" s="571"/>
      <c r="CR10" s="572" t="s">
        <v>196</v>
      </c>
      <c r="CS10" s="456"/>
      <c r="CT10" s="456"/>
      <c r="CU10" s="456"/>
      <c r="CV10" s="456"/>
      <c r="CW10" s="456"/>
      <c r="CX10" s="456"/>
      <c r="CY10" s="585"/>
      <c r="CZ10" s="605" t="s">
        <v>196</v>
      </c>
      <c r="DA10" s="605"/>
      <c r="DB10" s="605"/>
      <c r="DC10" s="605"/>
      <c r="DD10" s="578" t="s">
        <v>196</v>
      </c>
      <c r="DE10" s="456"/>
      <c r="DF10" s="456"/>
      <c r="DG10" s="456"/>
      <c r="DH10" s="456"/>
      <c r="DI10" s="456"/>
      <c r="DJ10" s="456"/>
      <c r="DK10" s="456"/>
      <c r="DL10" s="456"/>
      <c r="DM10" s="456"/>
      <c r="DN10" s="456"/>
      <c r="DO10" s="456"/>
      <c r="DP10" s="585"/>
      <c r="DQ10" s="578" t="s">
        <v>196</v>
      </c>
      <c r="DR10" s="456"/>
      <c r="DS10" s="456"/>
      <c r="DT10" s="456"/>
      <c r="DU10" s="456"/>
      <c r="DV10" s="456"/>
      <c r="DW10" s="456"/>
      <c r="DX10" s="456"/>
      <c r="DY10" s="456"/>
      <c r="DZ10" s="456"/>
      <c r="EA10" s="456"/>
      <c r="EB10" s="456"/>
      <c r="EC10" s="603"/>
    </row>
    <row r="11" spans="2:143" ht="11.25" customHeight="1">
      <c r="B11" s="570" t="s">
        <v>106</v>
      </c>
      <c r="C11" s="359"/>
      <c r="D11" s="359"/>
      <c r="E11" s="359"/>
      <c r="F11" s="359"/>
      <c r="G11" s="359"/>
      <c r="H11" s="359"/>
      <c r="I11" s="359"/>
      <c r="J11" s="359"/>
      <c r="K11" s="359"/>
      <c r="L11" s="359"/>
      <c r="M11" s="359"/>
      <c r="N11" s="359"/>
      <c r="O11" s="359"/>
      <c r="P11" s="359"/>
      <c r="Q11" s="571"/>
      <c r="R11" s="572">
        <v>54194</v>
      </c>
      <c r="S11" s="456"/>
      <c r="T11" s="456"/>
      <c r="U11" s="456"/>
      <c r="V11" s="456"/>
      <c r="W11" s="456"/>
      <c r="X11" s="456"/>
      <c r="Y11" s="585"/>
      <c r="Z11" s="575">
        <v>1.6</v>
      </c>
      <c r="AA11" s="319"/>
      <c r="AB11" s="319"/>
      <c r="AC11" s="586"/>
      <c r="AD11" s="578">
        <v>54194</v>
      </c>
      <c r="AE11" s="456"/>
      <c r="AF11" s="456"/>
      <c r="AG11" s="456"/>
      <c r="AH11" s="456"/>
      <c r="AI11" s="456"/>
      <c r="AJ11" s="456"/>
      <c r="AK11" s="585"/>
      <c r="AL11" s="575">
        <v>2.8</v>
      </c>
      <c r="AM11" s="319"/>
      <c r="AN11" s="319"/>
      <c r="AO11" s="607"/>
      <c r="AP11" s="570" t="s">
        <v>338</v>
      </c>
      <c r="AQ11" s="359"/>
      <c r="AR11" s="359"/>
      <c r="AS11" s="359"/>
      <c r="AT11" s="359"/>
      <c r="AU11" s="359"/>
      <c r="AV11" s="359"/>
      <c r="AW11" s="359"/>
      <c r="AX11" s="359"/>
      <c r="AY11" s="359"/>
      <c r="AZ11" s="359"/>
      <c r="BA11" s="359"/>
      <c r="BB11" s="359"/>
      <c r="BC11" s="359"/>
      <c r="BD11" s="359"/>
      <c r="BE11" s="359"/>
      <c r="BF11" s="571"/>
      <c r="BG11" s="572">
        <v>744</v>
      </c>
      <c r="BH11" s="456"/>
      <c r="BI11" s="456"/>
      <c r="BJ11" s="456"/>
      <c r="BK11" s="456"/>
      <c r="BL11" s="456"/>
      <c r="BM11" s="456"/>
      <c r="BN11" s="585"/>
      <c r="BO11" s="605">
        <v>0.5</v>
      </c>
      <c r="BP11" s="605"/>
      <c r="BQ11" s="605"/>
      <c r="BR11" s="605"/>
      <c r="BS11" s="606" t="s">
        <v>196</v>
      </c>
      <c r="BT11" s="606"/>
      <c r="BU11" s="606"/>
      <c r="BV11" s="606"/>
      <c r="BW11" s="606"/>
      <c r="BX11" s="606"/>
      <c r="BY11" s="606"/>
      <c r="BZ11" s="606"/>
      <c r="CA11" s="606"/>
      <c r="CB11" s="628"/>
      <c r="CD11" s="570" t="s">
        <v>341</v>
      </c>
      <c r="CE11" s="359"/>
      <c r="CF11" s="359"/>
      <c r="CG11" s="359"/>
      <c r="CH11" s="359"/>
      <c r="CI11" s="359"/>
      <c r="CJ11" s="359"/>
      <c r="CK11" s="359"/>
      <c r="CL11" s="359"/>
      <c r="CM11" s="359"/>
      <c r="CN11" s="359"/>
      <c r="CO11" s="359"/>
      <c r="CP11" s="359"/>
      <c r="CQ11" s="571"/>
      <c r="CR11" s="572">
        <v>139268</v>
      </c>
      <c r="CS11" s="456"/>
      <c r="CT11" s="456"/>
      <c r="CU11" s="456"/>
      <c r="CV11" s="456"/>
      <c r="CW11" s="456"/>
      <c r="CX11" s="456"/>
      <c r="CY11" s="585"/>
      <c r="CZ11" s="605">
        <v>4.3</v>
      </c>
      <c r="DA11" s="605"/>
      <c r="DB11" s="605"/>
      <c r="DC11" s="605"/>
      <c r="DD11" s="578">
        <v>54113</v>
      </c>
      <c r="DE11" s="456"/>
      <c r="DF11" s="456"/>
      <c r="DG11" s="456"/>
      <c r="DH11" s="456"/>
      <c r="DI11" s="456"/>
      <c r="DJ11" s="456"/>
      <c r="DK11" s="456"/>
      <c r="DL11" s="456"/>
      <c r="DM11" s="456"/>
      <c r="DN11" s="456"/>
      <c r="DO11" s="456"/>
      <c r="DP11" s="585"/>
      <c r="DQ11" s="578">
        <v>75037</v>
      </c>
      <c r="DR11" s="456"/>
      <c r="DS11" s="456"/>
      <c r="DT11" s="456"/>
      <c r="DU11" s="456"/>
      <c r="DV11" s="456"/>
      <c r="DW11" s="456"/>
      <c r="DX11" s="456"/>
      <c r="DY11" s="456"/>
      <c r="DZ11" s="456"/>
      <c r="EA11" s="456"/>
      <c r="EB11" s="456"/>
      <c r="EC11" s="603"/>
    </row>
    <row r="12" spans="2:143" ht="11.25" customHeight="1">
      <c r="B12" s="570" t="s">
        <v>144</v>
      </c>
      <c r="C12" s="359"/>
      <c r="D12" s="359"/>
      <c r="E12" s="359"/>
      <c r="F12" s="359"/>
      <c r="G12" s="359"/>
      <c r="H12" s="359"/>
      <c r="I12" s="359"/>
      <c r="J12" s="359"/>
      <c r="K12" s="359"/>
      <c r="L12" s="359"/>
      <c r="M12" s="359"/>
      <c r="N12" s="359"/>
      <c r="O12" s="359"/>
      <c r="P12" s="359"/>
      <c r="Q12" s="571"/>
      <c r="R12" s="572" t="s">
        <v>196</v>
      </c>
      <c r="S12" s="456"/>
      <c r="T12" s="456"/>
      <c r="U12" s="456"/>
      <c r="V12" s="456"/>
      <c r="W12" s="456"/>
      <c r="X12" s="456"/>
      <c r="Y12" s="585"/>
      <c r="Z12" s="605" t="s">
        <v>196</v>
      </c>
      <c r="AA12" s="605"/>
      <c r="AB12" s="605"/>
      <c r="AC12" s="605"/>
      <c r="AD12" s="606" t="s">
        <v>196</v>
      </c>
      <c r="AE12" s="606"/>
      <c r="AF12" s="606"/>
      <c r="AG12" s="606"/>
      <c r="AH12" s="606"/>
      <c r="AI12" s="606"/>
      <c r="AJ12" s="606"/>
      <c r="AK12" s="606"/>
      <c r="AL12" s="575" t="s">
        <v>196</v>
      </c>
      <c r="AM12" s="319"/>
      <c r="AN12" s="319"/>
      <c r="AO12" s="607"/>
      <c r="AP12" s="570" t="s">
        <v>342</v>
      </c>
      <c r="AQ12" s="359"/>
      <c r="AR12" s="359"/>
      <c r="AS12" s="359"/>
      <c r="AT12" s="359"/>
      <c r="AU12" s="359"/>
      <c r="AV12" s="359"/>
      <c r="AW12" s="359"/>
      <c r="AX12" s="359"/>
      <c r="AY12" s="359"/>
      <c r="AZ12" s="359"/>
      <c r="BA12" s="359"/>
      <c r="BB12" s="359"/>
      <c r="BC12" s="359"/>
      <c r="BD12" s="359"/>
      <c r="BE12" s="359"/>
      <c r="BF12" s="571"/>
      <c r="BG12" s="572">
        <v>81183</v>
      </c>
      <c r="BH12" s="456"/>
      <c r="BI12" s="456"/>
      <c r="BJ12" s="456"/>
      <c r="BK12" s="456"/>
      <c r="BL12" s="456"/>
      <c r="BM12" s="456"/>
      <c r="BN12" s="585"/>
      <c r="BO12" s="605">
        <v>49.6</v>
      </c>
      <c r="BP12" s="605"/>
      <c r="BQ12" s="605"/>
      <c r="BR12" s="605"/>
      <c r="BS12" s="606" t="s">
        <v>196</v>
      </c>
      <c r="BT12" s="606"/>
      <c r="BU12" s="606"/>
      <c r="BV12" s="606"/>
      <c r="BW12" s="606"/>
      <c r="BX12" s="606"/>
      <c r="BY12" s="606"/>
      <c r="BZ12" s="606"/>
      <c r="CA12" s="606"/>
      <c r="CB12" s="628"/>
      <c r="CD12" s="570" t="s">
        <v>92</v>
      </c>
      <c r="CE12" s="359"/>
      <c r="CF12" s="359"/>
      <c r="CG12" s="359"/>
      <c r="CH12" s="359"/>
      <c r="CI12" s="359"/>
      <c r="CJ12" s="359"/>
      <c r="CK12" s="359"/>
      <c r="CL12" s="359"/>
      <c r="CM12" s="359"/>
      <c r="CN12" s="359"/>
      <c r="CO12" s="359"/>
      <c r="CP12" s="359"/>
      <c r="CQ12" s="571"/>
      <c r="CR12" s="572">
        <v>36410</v>
      </c>
      <c r="CS12" s="456"/>
      <c r="CT12" s="456"/>
      <c r="CU12" s="456"/>
      <c r="CV12" s="456"/>
      <c r="CW12" s="456"/>
      <c r="CX12" s="456"/>
      <c r="CY12" s="585"/>
      <c r="CZ12" s="605">
        <v>1.1000000000000001</v>
      </c>
      <c r="DA12" s="605"/>
      <c r="DB12" s="605"/>
      <c r="DC12" s="605"/>
      <c r="DD12" s="578">
        <v>990</v>
      </c>
      <c r="DE12" s="456"/>
      <c r="DF12" s="456"/>
      <c r="DG12" s="456"/>
      <c r="DH12" s="456"/>
      <c r="DI12" s="456"/>
      <c r="DJ12" s="456"/>
      <c r="DK12" s="456"/>
      <c r="DL12" s="456"/>
      <c r="DM12" s="456"/>
      <c r="DN12" s="456"/>
      <c r="DO12" s="456"/>
      <c r="DP12" s="585"/>
      <c r="DQ12" s="578">
        <v>26986</v>
      </c>
      <c r="DR12" s="456"/>
      <c r="DS12" s="456"/>
      <c r="DT12" s="456"/>
      <c r="DU12" s="456"/>
      <c r="DV12" s="456"/>
      <c r="DW12" s="456"/>
      <c r="DX12" s="456"/>
      <c r="DY12" s="456"/>
      <c r="DZ12" s="456"/>
      <c r="EA12" s="456"/>
      <c r="EB12" s="456"/>
      <c r="EC12" s="603"/>
    </row>
    <row r="13" spans="2:143" ht="11.25" customHeight="1">
      <c r="B13" s="570" t="s">
        <v>343</v>
      </c>
      <c r="C13" s="359"/>
      <c r="D13" s="359"/>
      <c r="E13" s="359"/>
      <c r="F13" s="359"/>
      <c r="G13" s="359"/>
      <c r="H13" s="359"/>
      <c r="I13" s="359"/>
      <c r="J13" s="359"/>
      <c r="K13" s="359"/>
      <c r="L13" s="359"/>
      <c r="M13" s="359"/>
      <c r="N13" s="359"/>
      <c r="O13" s="359"/>
      <c r="P13" s="359"/>
      <c r="Q13" s="571"/>
      <c r="R13" s="572" t="s">
        <v>196</v>
      </c>
      <c r="S13" s="456"/>
      <c r="T13" s="456"/>
      <c r="U13" s="456"/>
      <c r="V13" s="456"/>
      <c r="W13" s="456"/>
      <c r="X13" s="456"/>
      <c r="Y13" s="585"/>
      <c r="Z13" s="605" t="s">
        <v>196</v>
      </c>
      <c r="AA13" s="605"/>
      <c r="AB13" s="605"/>
      <c r="AC13" s="605"/>
      <c r="AD13" s="606" t="s">
        <v>196</v>
      </c>
      <c r="AE13" s="606"/>
      <c r="AF13" s="606"/>
      <c r="AG13" s="606"/>
      <c r="AH13" s="606"/>
      <c r="AI13" s="606"/>
      <c r="AJ13" s="606"/>
      <c r="AK13" s="606"/>
      <c r="AL13" s="575" t="s">
        <v>196</v>
      </c>
      <c r="AM13" s="319"/>
      <c r="AN13" s="319"/>
      <c r="AO13" s="607"/>
      <c r="AP13" s="570" t="s">
        <v>345</v>
      </c>
      <c r="AQ13" s="359"/>
      <c r="AR13" s="359"/>
      <c r="AS13" s="359"/>
      <c r="AT13" s="359"/>
      <c r="AU13" s="359"/>
      <c r="AV13" s="359"/>
      <c r="AW13" s="359"/>
      <c r="AX13" s="359"/>
      <c r="AY13" s="359"/>
      <c r="AZ13" s="359"/>
      <c r="BA13" s="359"/>
      <c r="BB13" s="359"/>
      <c r="BC13" s="359"/>
      <c r="BD13" s="359"/>
      <c r="BE13" s="359"/>
      <c r="BF13" s="571"/>
      <c r="BG13" s="572">
        <v>79236</v>
      </c>
      <c r="BH13" s="456"/>
      <c r="BI13" s="456"/>
      <c r="BJ13" s="456"/>
      <c r="BK13" s="456"/>
      <c r="BL13" s="456"/>
      <c r="BM13" s="456"/>
      <c r="BN13" s="585"/>
      <c r="BO13" s="605">
        <v>48.5</v>
      </c>
      <c r="BP13" s="605"/>
      <c r="BQ13" s="605"/>
      <c r="BR13" s="605"/>
      <c r="BS13" s="606" t="s">
        <v>196</v>
      </c>
      <c r="BT13" s="606"/>
      <c r="BU13" s="606"/>
      <c r="BV13" s="606"/>
      <c r="BW13" s="606"/>
      <c r="BX13" s="606"/>
      <c r="BY13" s="606"/>
      <c r="BZ13" s="606"/>
      <c r="CA13" s="606"/>
      <c r="CB13" s="628"/>
      <c r="CD13" s="570" t="s">
        <v>347</v>
      </c>
      <c r="CE13" s="359"/>
      <c r="CF13" s="359"/>
      <c r="CG13" s="359"/>
      <c r="CH13" s="359"/>
      <c r="CI13" s="359"/>
      <c r="CJ13" s="359"/>
      <c r="CK13" s="359"/>
      <c r="CL13" s="359"/>
      <c r="CM13" s="359"/>
      <c r="CN13" s="359"/>
      <c r="CO13" s="359"/>
      <c r="CP13" s="359"/>
      <c r="CQ13" s="571"/>
      <c r="CR13" s="572">
        <v>347903</v>
      </c>
      <c r="CS13" s="456"/>
      <c r="CT13" s="456"/>
      <c r="CU13" s="456"/>
      <c r="CV13" s="456"/>
      <c r="CW13" s="456"/>
      <c r="CX13" s="456"/>
      <c r="CY13" s="585"/>
      <c r="CZ13" s="605">
        <v>10.9</v>
      </c>
      <c r="DA13" s="605"/>
      <c r="DB13" s="605"/>
      <c r="DC13" s="605"/>
      <c r="DD13" s="578">
        <v>183919</v>
      </c>
      <c r="DE13" s="456"/>
      <c r="DF13" s="456"/>
      <c r="DG13" s="456"/>
      <c r="DH13" s="456"/>
      <c r="DI13" s="456"/>
      <c r="DJ13" s="456"/>
      <c r="DK13" s="456"/>
      <c r="DL13" s="456"/>
      <c r="DM13" s="456"/>
      <c r="DN13" s="456"/>
      <c r="DO13" s="456"/>
      <c r="DP13" s="585"/>
      <c r="DQ13" s="578">
        <v>165960</v>
      </c>
      <c r="DR13" s="456"/>
      <c r="DS13" s="456"/>
      <c r="DT13" s="456"/>
      <c r="DU13" s="456"/>
      <c r="DV13" s="456"/>
      <c r="DW13" s="456"/>
      <c r="DX13" s="456"/>
      <c r="DY13" s="456"/>
      <c r="DZ13" s="456"/>
      <c r="EA13" s="456"/>
      <c r="EB13" s="456"/>
      <c r="EC13" s="603"/>
    </row>
    <row r="14" spans="2:143" ht="11.25" customHeight="1">
      <c r="B14" s="570" t="s">
        <v>317</v>
      </c>
      <c r="C14" s="359"/>
      <c r="D14" s="359"/>
      <c r="E14" s="359"/>
      <c r="F14" s="359"/>
      <c r="G14" s="359"/>
      <c r="H14" s="359"/>
      <c r="I14" s="359"/>
      <c r="J14" s="359"/>
      <c r="K14" s="359"/>
      <c r="L14" s="359"/>
      <c r="M14" s="359"/>
      <c r="N14" s="359"/>
      <c r="O14" s="359"/>
      <c r="P14" s="359"/>
      <c r="Q14" s="571"/>
      <c r="R14" s="572" t="s">
        <v>196</v>
      </c>
      <c r="S14" s="456"/>
      <c r="T14" s="456"/>
      <c r="U14" s="456"/>
      <c r="V14" s="456"/>
      <c r="W14" s="456"/>
      <c r="X14" s="456"/>
      <c r="Y14" s="585"/>
      <c r="Z14" s="605" t="s">
        <v>196</v>
      </c>
      <c r="AA14" s="605"/>
      <c r="AB14" s="605"/>
      <c r="AC14" s="605"/>
      <c r="AD14" s="606" t="s">
        <v>196</v>
      </c>
      <c r="AE14" s="606"/>
      <c r="AF14" s="606"/>
      <c r="AG14" s="606"/>
      <c r="AH14" s="606"/>
      <c r="AI14" s="606"/>
      <c r="AJ14" s="606"/>
      <c r="AK14" s="606"/>
      <c r="AL14" s="575" t="s">
        <v>196</v>
      </c>
      <c r="AM14" s="319"/>
      <c r="AN14" s="319"/>
      <c r="AO14" s="607"/>
      <c r="AP14" s="570" t="s">
        <v>213</v>
      </c>
      <c r="AQ14" s="359"/>
      <c r="AR14" s="359"/>
      <c r="AS14" s="359"/>
      <c r="AT14" s="359"/>
      <c r="AU14" s="359"/>
      <c r="AV14" s="359"/>
      <c r="AW14" s="359"/>
      <c r="AX14" s="359"/>
      <c r="AY14" s="359"/>
      <c r="AZ14" s="359"/>
      <c r="BA14" s="359"/>
      <c r="BB14" s="359"/>
      <c r="BC14" s="359"/>
      <c r="BD14" s="359"/>
      <c r="BE14" s="359"/>
      <c r="BF14" s="571"/>
      <c r="BG14" s="572">
        <v>9671</v>
      </c>
      <c r="BH14" s="456"/>
      <c r="BI14" s="456"/>
      <c r="BJ14" s="456"/>
      <c r="BK14" s="456"/>
      <c r="BL14" s="456"/>
      <c r="BM14" s="456"/>
      <c r="BN14" s="585"/>
      <c r="BO14" s="605">
        <v>5.9</v>
      </c>
      <c r="BP14" s="605"/>
      <c r="BQ14" s="605"/>
      <c r="BR14" s="605"/>
      <c r="BS14" s="606" t="s">
        <v>196</v>
      </c>
      <c r="BT14" s="606"/>
      <c r="BU14" s="606"/>
      <c r="BV14" s="606"/>
      <c r="BW14" s="606"/>
      <c r="BX14" s="606"/>
      <c r="BY14" s="606"/>
      <c r="BZ14" s="606"/>
      <c r="CA14" s="606"/>
      <c r="CB14" s="628"/>
      <c r="CD14" s="570" t="s">
        <v>68</v>
      </c>
      <c r="CE14" s="359"/>
      <c r="CF14" s="359"/>
      <c r="CG14" s="359"/>
      <c r="CH14" s="359"/>
      <c r="CI14" s="359"/>
      <c r="CJ14" s="359"/>
      <c r="CK14" s="359"/>
      <c r="CL14" s="359"/>
      <c r="CM14" s="359"/>
      <c r="CN14" s="359"/>
      <c r="CO14" s="359"/>
      <c r="CP14" s="359"/>
      <c r="CQ14" s="571"/>
      <c r="CR14" s="572">
        <v>248771</v>
      </c>
      <c r="CS14" s="456"/>
      <c r="CT14" s="456"/>
      <c r="CU14" s="456"/>
      <c r="CV14" s="456"/>
      <c r="CW14" s="456"/>
      <c r="CX14" s="456"/>
      <c r="CY14" s="585"/>
      <c r="CZ14" s="605">
        <v>7.8</v>
      </c>
      <c r="DA14" s="605"/>
      <c r="DB14" s="605"/>
      <c r="DC14" s="605"/>
      <c r="DD14" s="578">
        <v>78716</v>
      </c>
      <c r="DE14" s="456"/>
      <c r="DF14" s="456"/>
      <c r="DG14" s="456"/>
      <c r="DH14" s="456"/>
      <c r="DI14" s="456"/>
      <c r="DJ14" s="456"/>
      <c r="DK14" s="456"/>
      <c r="DL14" s="456"/>
      <c r="DM14" s="456"/>
      <c r="DN14" s="456"/>
      <c r="DO14" s="456"/>
      <c r="DP14" s="585"/>
      <c r="DQ14" s="578">
        <v>168701</v>
      </c>
      <c r="DR14" s="456"/>
      <c r="DS14" s="456"/>
      <c r="DT14" s="456"/>
      <c r="DU14" s="456"/>
      <c r="DV14" s="456"/>
      <c r="DW14" s="456"/>
      <c r="DX14" s="456"/>
      <c r="DY14" s="456"/>
      <c r="DZ14" s="456"/>
      <c r="EA14" s="456"/>
      <c r="EB14" s="456"/>
      <c r="EC14" s="603"/>
    </row>
    <row r="15" spans="2:143" ht="11.25" customHeight="1">
      <c r="B15" s="570" t="s">
        <v>348</v>
      </c>
      <c r="C15" s="359"/>
      <c r="D15" s="359"/>
      <c r="E15" s="359"/>
      <c r="F15" s="359"/>
      <c r="G15" s="359"/>
      <c r="H15" s="359"/>
      <c r="I15" s="359"/>
      <c r="J15" s="359"/>
      <c r="K15" s="359"/>
      <c r="L15" s="359"/>
      <c r="M15" s="359"/>
      <c r="N15" s="359"/>
      <c r="O15" s="359"/>
      <c r="P15" s="359"/>
      <c r="Q15" s="571"/>
      <c r="R15" s="572">
        <v>1255</v>
      </c>
      <c r="S15" s="456"/>
      <c r="T15" s="456"/>
      <c r="U15" s="456"/>
      <c r="V15" s="456"/>
      <c r="W15" s="456"/>
      <c r="X15" s="456"/>
      <c r="Y15" s="585"/>
      <c r="Z15" s="605">
        <v>0</v>
      </c>
      <c r="AA15" s="605"/>
      <c r="AB15" s="605"/>
      <c r="AC15" s="605"/>
      <c r="AD15" s="606">
        <v>1255</v>
      </c>
      <c r="AE15" s="606"/>
      <c r="AF15" s="606"/>
      <c r="AG15" s="606"/>
      <c r="AH15" s="606"/>
      <c r="AI15" s="606"/>
      <c r="AJ15" s="606"/>
      <c r="AK15" s="606"/>
      <c r="AL15" s="575">
        <v>0.1</v>
      </c>
      <c r="AM15" s="319"/>
      <c r="AN15" s="319"/>
      <c r="AO15" s="607"/>
      <c r="AP15" s="570" t="s">
        <v>138</v>
      </c>
      <c r="AQ15" s="359"/>
      <c r="AR15" s="359"/>
      <c r="AS15" s="359"/>
      <c r="AT15" s="359"/>
      <c r="AU15" s="359"/>
      <c r="AV15" s="359"/>
      <c r="AW15" s="359"/>
      <c r="AX15" s="359"/>
      <c r="AY15" s="359"/>
      <c r="AZ15" s="359"/>
      <c r="BA15" s="359"/>
      <c r="BB15" s="359"/>
      <c r="BC15" s="359"/>
      <c r="BD15" s="359"/>
      <c r="BE15" s="359"/>
      <c r="BF15" s="571"/>
      <c r="BG15" s="572">
        <v>5997</v>
      </c>
      <c r="BH15" s="456"/>
      <c r="BI15" s="456"/>
      <c r="BJ15" s="456"/>
      <c r="BK15" s="456"/>
      <c r="BL15" s="456"/>
      <c r="BM15" s="456"/>
      <c r="BN15" s="585"/>
      <c r="BO15" s="605">
        <v>3.7</v>
      </c>
      <c r="BP15" s="605"/>
      <c r="BQ15" s="605"/>
      <c r="BR15" s="605"/>
      <c r="BS15" s="606" t="s">
        <v>196</v>
      </c>
      <c r="BT15" s="606"/>
      <c r="BU15" s="606"/>
      <c r="BV15" s="606"/>
      <c r="BW15" s="606"/>
      <c r="BX15" s="606"/>
      <c r="BY15" s="606"/>
      <c r="BZ15" s="606"/>
      <c r="CA15" s="606"/>
      <c r="CB15" s="628"/>
      <c r="CD15" s="570" t="s">
        <v>349</v>
      </c>
      <c r="CE15" s="359"/>
      <c r="CF15" s="359"/>
      <c r="CG15" s="359"/>
      <c r="CH15" s="359"/>
      <c r="CI15" s="359"/>
      <c r="CJ15" s="359"/>
      <c r="CK15" s="359"/>
      <c r="CL15" s="359"/>
      <c r="CM15" s="359"/>
      <c r="CN15" s="359"/>
      <c r="CO15" s="359"/>
      <c r="CP15" s="359"/>
      <c r="CQ15" s="571"/>
      <c r="CR15" s="572">
        <v>183830</v>
      </c>
      <c r="CS15" s="456"/>
      <c r="CT15" s="456"/>
      <c r="CU15" s="456"/>
      <c r="CV15" s="456"/>
      <c r="CW15" s="456"/>
      <c r="CX15" s="456"/>
      <c r="CY15" s="585"/>
      <c r="CZ15" s="605">
        <v>5.7</v>
      </c>
      <c r="DA15" s="605"/>
      <c r="DB15" s="605"/>
      <c r="DC15" s="605"/>
      <c r="DD15" s="578">
        <v>17569</v>
      </c>
      <c r="DE15" s="456"/>
      <c r="DF15" s="456"/>
      <c r="DG15" s="456"/>
      <c r="DH15" s="456"/>
      <c r="DI15" s="456"/>
      <c r="DJ15" s="456"/>
      <c r="DK15" s="456"/>
      <c r="DL15" s="456"/>
      <c r="DM15" s="456"/>
      <c r="DN15" s="456"/>
      <c r="DO15" s="456"/>
      <c r="DP15" s="585"/>
      <c r="DQ15" s="578">
        <v>144403</v>
      </c>
      <c r="DR15" s="456"/>
      <c r="DS15" s="456"/>
      <c r="DT15" s="456"/>
      <c r="DU15" s="456"/>
      <c r="DV15" s="456"/>
      <c r="DW15" s="456"/>
      <c r="DX15" s="456"/>
      <c r="DY15" s="456"/>
      <c r="DZ15" s="456"/>
      <c r="EA15" s="456"/>
      <c r="EB15" s="456"/>
      <c r="EC15" s="603"/>
    </row>
    <row r="16" spans="2:143" ht="11.25" customHeight="1">
      <c r="B16" s="570" t="s">
        <v>350</v>
      </c>
      <c r="C16" s="359"/>
      <c r="D16" s="359"/>
      <c r="E16" s="359"/>
      <c r="F16" s="359"/>
      <c r="G16" s="359"/>
      <c r="H16" s="359"/>
      <c r="I16" s="359"/>
      <c r="J16" s="359"/>
      <c r="K16" s="359"/>
      <c r="L16" s="359"/>
      <c r="M16" s="359"/>
      <c r="N16" s="359"/>
      <c r="O16" s="359"/>
      <c r="P16" s="359"/>
      <c r="Q16" s="571"/>
      <c r="R16" s="572">
        <v>2310</v>
      </c>
      <c r="S16" s="456"/>
      <c r="T16" s="456"/>
      <c r="U16" s="456"/>
      <c r="V16" s="456"/>
      <c r="W16" s="456"/>
      <c r="X16" s="456"/>
      <c r="Y16" s="585"/>
      <c r="Z16" s="605">
        <v>0.1</v>
      </c>
      <c r="AA16" s="605"/>
      <c r="AB16" s="605"/>
      <c r="AC16" s="605"/>
      <c r="AD16" s="606">
        <v>2310</v>
      </c>
      <c r="AE16" s="606"/>
      <c r="AF16" s="606"/>
      <c r="AG16" s="606"/>
      <c r="AH16" s="606"/>
      <c r="AI16" s="606"/>
      <c r="AJ16" s="606"/>
      <c r="AK16" s="606"/>
      <c r="AL16" s="575">
        <v>0.1</v>
      </c>
      <c r="AM16" s="319"/>
      <c r="AN16" s="319"/>
      <c r="AO16" s="607"/>
      <c r="AP16" s="570" t="s">
        <v>351</v>
      </c>
      <c r="AQ16" s="359"/>
      <c r="AR16" s="359"/>
      <c r="AS16" s="359"/>
      <c r="AT16" s="359"/>
      <c r="AU16" s="359"/>
      <c r="AV16" s="359"/>
      <c r="AW16" s="359"/>
      <c r="AX16" s="359"/>
      <c r="AY16" s="359"/>
      <c r="AZ16" s="359"/>
      <c r="BA16" s="359"/>
      <c r="BB16" s="359"/>
      <c r="BC16" s="359"/>
      <c r="BD16" s="359"/>
      <c r="BE16" s="359"/>
      <c r="BF16" s="571"/>
      <c r="BG16" s="572" t="s">
        <v>196</v>
      </c>
      <c r="BH16" s="456"/>
      <c r="BI16" s="456"/>
      <c r="BJ16" s="456"/>
      <c r="BK16" s="456"/>
      <c r="BL16" s="456"/>
      <c r="BM16" s="456"/>
      <c r="BN16" s="585"/>
      <c r="BO16" s="605" t="s">
        <v>196</v>
      </c>
      <c r="BP16" s="605"/>
      <c r="BQ16" s="605"/>
      <c r="BR16" s="605"/>
      <c r="BS16" s="606" t="s">
        <v>196</v>
      </c>
      <c r="BT16" s="606"/>
      <c r="BU16" s="606"/>
      <c r="BV16" s="606"/>
      <c r="BW16" s="606"/>
      <c r="BX16" s="606"/>
      <c r="BY16" s="606"/>
      <c r="BZ16" s="606"/>
      <c r="CA16" s="606"/>
      <c r="CB16" s="628"/>
      <c r="CD16" s="570" t="s">
        <v>352</v>
      </c>
      <c r="CE16" s="359"/>
      <c r="CF16" s="359"/>
      <c r="CG16" s="359"/>
      <c r="CH16" s="359"/>
      <c r="CI16" s="359"/>
      <c r="CJ16" s="359"/>
      <c r="CK16" s="359"/>
      <c r="CL16" s="359"/>
      <c r="CM16" s="359"/>
      <c r="CN16" s="359"/>
      <c r="CO16" s="359"/>
      <c r="CP16" s="359"/>
      <c r="CQ16" s="571"/>
      <c r="CR16" s="572">
        <v>22957</v>
      </c>
      <c r="CS16" s="456"/>
      <c r="CT16" s="456"/>
      <c r="CU16" s="456"/>
      <c r="CV16" s="456"/>
      <c r="CW16" s="456"/>
      <c r="CX16" s="456"/>
      <c r="CY16" s="585"/>
      <c r="CZ16" s="605">
        <v>0.7</v>
      </c>
      <c r="DA16" s="605"/>
      <c r="DB16" s="605"/>
      <c r="DC16" s="605"/>
      <c r="DD16" s="578" t="s">
        <v>196</v>
      </c>
      <c r="DE16" s="456"/>
      <c r="DF16" s="456"/>
      <c r="DG16" s="456"/>
      <c r="DH16" s="456"/>
      <c r="DI16" s="456"/>
      <c r="DJ16" s="456"/>
      <c r="DK16" s="456"/>
      <c r="DL16" s="456"/>
      <c r="DM16" s="456"/>
      <c r="DN16" s="456"/>
      <c r="DO16" s="456"/>
      <c r="DP16" s="585"/>
      <c r="DQ16" s="578">
        <v>8357</v>
      </c>
      <c r="DR16" s="456"/>
      <c r="DS16" s="456"/>
      <c r="DT16" s="456"/>
      <c r="DU16" s="456"/>
      <c r="DV16" s="456"/>
      <c r="DW16" s="456"/>
      <c r="DX16" s="456"/>
      <c r="DY16" s="456"/>
      <c r="DZ16" s="456"/>
      <c r="EA16" s="456"/>
      <c r="EB16" s="456"/>
      <c r="EC16" s="603"/>
    </row>
    <row r="17" spans="2:133" ht="11.25" customHeight="1">
      <c r="B17" s="570" t="s">
        <v>353</v>
      </c>
      <c r="C17" s="359"/>
      <c r="D17" s="359"/>
      <c r="E17" s="359"/>
      <c r="F17" s="359"/>
      <c r="G17" s="359"/>
      <c r="H17" s="359"/>
      <c r="I17" s="359"/>
      <c r="J17" s="359"/>
      <c r="K17" s="359"/>
      <c r="L17" s="359"/>
      <c r="M17" s="359"/>
      <c r="N17" s="359"/>
      <c r="O17" s="359"/>
      <c r="P17" s="359"/>
      <c r="Q17" s="571"/>
      <c r="R17" s="572">
        <v>6397</v>
      </c>
      <c r="S17" s="456"/>
      <c r="T17" s="456"/>
      <c r="U17" s="456"/>
      <c r="V17" s="456"/>
      <c r="W17" s="456"/>
      <c r="X17" s="456"/>
      <c r="Y17" s="585"/>
      <c r="Z17" s="605">
        <v>0.2</v>
      </c>
      <c r="AA17" s="605"/>
      <c r="AB17" s="605"/>
      <c r="AC17" s="605"/>
      <c r="AD17" s="606">
        <v>6397</v>
      </c>
      <c r="AE17" s="606"/>
      <c r="AF17" s="606"/>
      <c r="AG17" s="606"/>
      <c r="AH17" s="606"/>
      <c r="AI17" s="606"/>
      <c r="AJ17" s="606"/>
      <c r="AK17" s="606"/>
      <c r="AL17" s="575">
        <v>0.3</v>
      </c>
      <c r="AM17" s="319"/>
      <c r="AN17" s="319"/>
      <c r="AO17" s="607"/>
      <c r="AP17" s="570" t="s">
        <v>354</v>
      </c>
      <c r="AQ17" s="359"/>
      <c r="AR17" s="359"/>
      <c r="AS17" s="359"/>
      <c r="AT17" s="359"/>
      <c r="AU17" s="359"/>
      <c r="AV17" s="359"/>
      <c r="AW17" s="359"/>
      <c r="AX17" s="359"/>
      <c r="AY17" s="359"/>
      <c r="AZ17" s="359"/>
      <c r="BA17" s="359"/>
      <c r="BB17" s="359"/>
      <c r="BC17" s="359"/>
      <c r="BD17" s="359"/>
      <c r="BE17" s="359"/>
      <c r="BF17" s="571"/>
      <c r="BG17" s="572" t="s">
        <v>196</v>
      </c>
      <c r="BH17" s="456"/>
      <c r="BI17" s="456"/>
      <c r="BJ17" s="456"/>
      <c r="BK17" s="456"/>
      <c r="BL17" s="456"/>
      <c r="BM17" s="456"/>
      <c r="BN17" s="585"/>
      <c r="BO17" s="605" t="s">
        <v>196</v>
      </c>
      <c r="BP17" s="605"/>
      <c r="BQ17" s="605"/>
      <c r="BR17" s="605"/>
      <c r="BS17" s="606" t="s">
        <v>196</v>
      </c>
      <c r="BT17" s="606"/>
      <c r="BU17" s="606"/>
      <c r="BV17" s="606"/>
      <c r="BW17" s="606"/>
      <c r="BX17" s="606"/>
      <c r="BY17" s="606"/>
      <c r="BZ17" s="606"/>
      <c r="CA17" s="606"/>
      <c r="CB17" s="628"/>
      <c r="CD17" s="570" t="s">
        <v>356</v>
      </c>
      <c r="CE17" s="359"/>
      <c r="CF17" s="359"/>
      <c r="CG17" s="359"/>
      <c r="CH17" s="359"/>
      <c r="CI17" s="359"/>
      <c r="CJ17" s="359"/>
      <c r="CK17" s="359"/>
      <c r="CL17" s="359"/>
      <c r="CM17" s="359"/>
      <c r="CN17" s="359"/>
      <c r="CO17" s="359"/>
      <c r="CP17" s="359"/>
      <c r="CQ17" s="571"/>
      <c r="CR17" s="572">
        <v>480475</v>
      </c>
      <c r="CS17" s="456"/>
      <c r="CT17" s="456"/>
      <c r="CU17" s="456"/>
      <c r="CV17" s="456"/>
      <c r="CW17" s="456"/>
      <c r="CX17" s="456"/>
      <c r="CY17" s="585"/>
      <c r="CZ17" s="605">
        <v>15</v>
      </c>
      <c r="DA17" s="605"/>
      <c r="DB17" s="605"/>
      <c r="DC17" s="605"/>
      <c r="DD17" s="578" t="s">
        <v>196</v>
      </c>
      <c r="DE17" s="456"/>
      <c r="DF17" s="456"/>
      <c r="DG17" s="456"/>
      <c r="DH17" s="456"/>
      <c r="DI17" s="456"/>
      <c r="DJ17" s="456"/>
      <c r="DK17" s="456"/>
      <c r="DL17" s="456"/>
      <c r="DM17" s="456"/>
      <c r="DN17" s="456"/>
      <c r="DO17" s="456"/>
      <c r="DP17" s="585"/>
      <c r="DQ17" s="578">
        <v>480475</v>
      </c>
      <c r="DR17" s="456"/>
      <c r="DS17" s="456"/>
      <c r="DT17" s="456"/>
      <c r="DU17" s="456"/>
      <c r="DV17" s="456"/>
      <c r="DW17" s="456"/>
      <c r="DX17" s="456"/>
      <c r="DY17" s="456"/>
      <c r="DZ17" s="456"/>
      <c r="EA17" s="456"/>
      <c r="EB17" s="456"/>
      <c r="EC17" s="603"/>
    </row>
    <row r="18" spans="2:133" ht="11.25" customHeight="1">
      <c r="B18" s="570" t="s">
        <v>216</v>
      </c>
      <c r="C18" s="359"/>
      <c r="D18" s="359"/>
      <c r="E18" s="359"/>
      <c r="F18" s="359"/>
      <c r="G18" s="359"/>
      <c r="H18" s="359"/>
      <c r="I18" s="359"/>
      <c r="J18" s="359"/>
      <c r="K18" s="359"/>
      <c r="L18" s="359"/>
      <c r="M18" s="359"/>
      <c r="N18" s="359"/>
      <c r="O18" s="359"/>
      <c r="P18" s="359"/>
      <c r="Q18" s="571"/>
      <c r="R18" s="572">
        <v>360</v>
      </c>
      <c r="S18" s="456"/>
      <c r="T18" s="456"/>
      <c r="U18" s="456"/>
      <c r="V18" s="456"/>
      <c r="W18" s="456"/>
      <c r="X18" s="456"/>
      <c r="Y18" s="585"/>
      <c r="Z18" s="605">
        <v>0</v>
      </c>
      <c r="AA18" s="605"/>
      <c r="AB18" s="605"/>
      <c r="AC18" s="605"/>
      <c r="AD18" s="606">
        <v>360</v>
      </c>
      <c r="AE18" s="606"/>
      <c r="AF18" s="606"/>
      <c r="AG18" s="606"/>
      <c r="AH18" s="606"/>
      <c r="AI18" s="606"/>
      <c r="AJ18" s="606"/>
      <c r="AK18" s="606"/>
      <c r="AL18" s="575">
        <v>0</v>
      </c>
      <c r="AM18" s="319"/>
      <c r="AN18" s="319"/>
      <c r="AO18" s="607"/>
      <c r="AP18" s="570" t="s">
        <v>102</v>
      </c>
      <c r="AQ18" s="359"/>
      <c r="AR18" s="359"/>
      <c r="AS18" s="359"/>
      <c r="AT18" s="359"/>
      <c r="AU18" s="359"/>
      <c r="AV18" s="359"/>
      <c r="AW18" s="359"/>
      <c r="AX18" s="359"/>
      <c r="AY18" s="359"/>
      <c r="AZ18" s="359"/>
      <c r="BA18" s="359"/>
      <c r="BB18" s="359"/>
      <c r="BC18" s="359"/>
      <c r="BD18" s="359"/>
      <c r="BE18" s="359"/>
      <c r="BF18" s="571"/>
      <c r="BG18" s="572" t="s">
        <v>196</v>
      </c>
      <c r="BH18" s="456"/>
      <c r="BI18" s="456"/>
      <c r="BJ18" s="456"/>
      <c r="BK18" s="456"/>
      <c r="BL18" s="456"/>
      <c r="BM18" s="456"/>
      <c r="BN18" s="585"/>
      <c r="BO18" s="605" t="s">
        <v>196</v>
      </c>
      <c r="BP18" s="605"/>
      <c r="BQ18" s="605"/>
      <c r="BR18" s="605"/>
      <c r="BS18" s="606" t="s">
        <v>196</v>
      </c>
      <c r="BT18" s="606"/>
      <c r="BU18" s="606"/>
      <c r="BV18" s="606"/>
      <c r="BW18" s="606"/>
      <c r="BX18" s="606"/>
      <c r="BY18" s="606"/>
      <c r="BZ18" s="606"/>
      <c r="CA18" s="606"/>
      <c r="CB18" s="628"/>
      <c r="CD18" s="570" t="s">
        <v>357</v>
      </c>
      <c r="CE18" s="359"/>
      <c r="CF18" s="359"/>
      <c r="CG18" s="359"/>
      <c r="CH18" s="359"/>
      <c r="CI18" s="359"/>
      <c r="CJ18" s="359"/>
      <c r="CK18" s="359"/>
      <c r="CL18" s="359"/>
      <c r="CM18" s="359"/>
      <c r="CN18" s="359"/>
      <c r="CO18" s="359"/>
      <c r="CP18" s="359"/>
      <c r="CQ18" s="571"/>
      <c r="CR18" s="572" t="s">
        <v>196</v>
      </c>
      <c r="CS18" s="456"/>
      <c r="CT18" s="456"/>
      <c r="CU18" s="456"/>
      <c r="CV18" s="456"/>
      <c r="CW18" s="456"/>
      <c r="CX18" s="456"/>
      <c r="CY18" s="585"/>
      <c r="CZ18" s="605" t="s">
        <v>196</v>
      </c>
      <c r="DA18" s="605"/>
      <c r="DB18" s="605"/>
      <c r="DC18" s="605"/>
      <c r="DD18" s="578" t="s">
        <v>196</v>
      </c>
      <c r="DE18" s="456"/>
      <c r="DF18" s="456"/>
      <c r="DG18" s="456"/>
      <c r="DH18" s="456"/>
      <c r="DI18" s="456"/>
      <c r="DJ18" s="456"/>
      <c r="DK18" s="456"/>
      <c r="DL18" s="456"/>
      <c r="DM18" s="456"/>
      <c r="DN18" s="456"/>
      <c r="DO18" s="456"/>
      <c r="DP18" s="585"/>
      <c r="DQ18" s="578" t="s">
        <v>196</v>
      </c>
      <c r="DR18" s="456"/>
      <c r="DS18" s="456"/>
      <c r="DT18" s="456"/>
      <c r="DU18" s="456"/>
      <c r="DV18" s="456"/>
      <c r="DW18" s="456"/>
      <c r="DX18" s="456"/>
      <c r="DY18" s="456"/>
      <c r="DZ18" s="456"/>
      <c r="EA18" s="456"/>
      <c r="EB18" s="456"/>
      <c r="EC18" s="603"/>
    </row>
    <row r="19" spans="2:133" ht="11.25" customHeight="1">
      <c r="B19" s="570" t="s">
        <v>359</v>
      </c>
      <c r="C19" s="359"/>
      <c r="D19" s="359"/>
      <c r="E19" s="359"/>
      <c r="F19" s="359"/>
      <c r="G19" s="359"/>
      <c r="H19" s="359"/>
      <c r="I19" s="359"/>
      <c r="J19" s="359"/>
      <c r="K19" s="359"/>
      <c r="L19" s="359"/>
      <c r="M19" s="359"/>
      <c r="N19" s="359"/>
      <c r="O19" s="359"/>
      <c r="P19" s="359"/>
      <c r="Q19" s="571"/>
      <c r="R19" s="572">
        <v>6037</v>
      </c>
      <c r="S19" s="456"/>
      <c r="T19" s="456"/>
      <c r="U19" s="456"/>
      <c r="V19" s="456"/>
      <c r="W19" s="456"/>
      <c r="X19" s="456"/>
      <c r="Y19" s="585"/>
      <c r="Z19" s="605">
        <v>0.2</v>
      </c>
      <c r="AA19" s="605"/>
      <c r="AB19" s="605"/>
      <c r="AC19" s="605"/>
      <c r="AD19" s="606">
        <v>6037</v>
      </c>
      <c r="AE19" s="606"/>
      <c r="AF19" s="606"/>
      <c r="AG19" s="606"/>
      <c r="AH19" s="606"/>
      <c r="AI19" s="606"/>
      <c r="AJ19" s="606"/>
      <c r="AK19" s="606"/>
      <c r="AL19" s="575">
        <v>0.3</v>
      </c>
      <c r="AM19" s="319"/>
      <c r="AN19" s="319"/>
      <c r="AO19" s="607"/>
      <c r="AP19" s="570" t="s">
        <v>248</v>
      </c>
      <c r="AQ19" s="359"/>
      <c r="AR19" s="359"/>
      <c r="AS19" s="359"/>
      <c r="AT19" s="359"/>
      <c r="AU19" s="359"/>
      <c r="AV19" s="359"/>
      <c r="AW19" s="359"/>
      <c r="AX19" s="359"/>
      <c r="AY19" s="359"/>
      <c r="AZ19" s="359"/>
      <c r="BA19" s="359"/>
      <c r="BB19" s="359"/>
      <c r="BC19" s="359"/>
      <c r="BD19" s="359"/>
      <c r="BE19" s="359"/>
      <c r="BF19" s="571"/>
      <c r="BG19" s="572" t="s">
        <v>196</v>
      </c>
      <c r="BH19" s="456"/>
      <c r="BI19" s="456"/>
      <c r="BJ19" s="456"/>
      <c r="BK19" s="456"/>
      <c r="BL19" s="456"/>
      <c r="BM19" s="456"/>
      <c r="BN19" s="585"/>
      <c r="BO19" s="605" t="s">
        <v>196</v>
      </c>
      <c r="BP19" s="605"/>
      <c r="BQ19" s="605"/>
      <c r="BR19" s="605"/>
      <c r="BS19" s="606" t="s">
        <v>196</v>
      </c>
      <c r="BT19" s="606"/>
      <c r="BU19" s="606"/>
      <c r="BV19" s="606"/>
      <c r="BW19" s="606"/>
      <c r="BX19" s="606"/>
      <c r="BY19" s="606"/>
      <c r="BZ19" s="606"/>
      <c r="CA19" s="606"/>
      <c r="CB19" s="628"/>
      <c r="CD19" s="570" t="s">
        <v>361</v>
      </c>
      <c r="CE19" s="359"/>
      <c r="CF19" s="359"/>
      <c r="CG19" s="359"/>
      <c r="CH19" s="359"/>
      <c r="CI19" s="359"/>
      <c r="CJ19" s="359"/>
      <c r="CK19" s="359"/>
      <c r="CL19" s="359"/>
      <c r="CM19" s="359"/>
      <c r="CN19" s="359"/>
      <c r="CO19" s="359"/>
      <c r="CP19" s="359"/>
      <c r="CQ19" s="571"/>
      <c r="CR19" s="572" t="s">
        <v>196</v>
      </c>
      <c r="CS19" s="456"/>
      <c r="CT19" s="456"/>
      <c r="CU19" s="456"/>
      <c r="CV19" s="456"/>
      <c r="CW19" s="456"/>
      <c r="CX19" s="456"/>
      <c r="CY19" s="585"/>
      <c r="CZ19" s="605" t="s">
        <v>196</v>
      </c>
      <c r="DA19" s="605"/>
      <c r="DB19" s="605"/>
      <c r="DC19" s="605"/>
      <c r="DD19" s="578" t="s">
        <v>196</v>
      </c>
      <c r="DE19" s="456"/>
      <c r="DF19" s="456"/>
      <c r="DG19" s="456"/>
      <c r="DH19" s="456"/>
      <c r="DI19" s="456"/>
      <c r="DJ19" s="456"/>
      <c r="DK19" s="456"/>
      <c r="DL19" s="456"/>
      <c r="DM19" s="456"/>
      <c r="DN19" s="456"/>
      <c r="DO19" s="456"/>
      <c r="DP19" s="585"/>
      <c r="DQ19" s="578" t="s">
        <v>196</v>
      </c>
      <c r="DR19" s="456"/>
      <c r="DS19" s="456"/>
      <c r="DT19" s="456"/>
      <c r="DU19" s="456"/>
      <c r="DV19" s="456"/>
      <c r="DW19" s="456"/>
      <c r="DX19" s="456"/>
      <c r="DY19" s="456"/>
      <c r="DZ19" s="456"/>
      <c r="EA19" s="456"/>
      <c r="EB19" s="456"/>
      <c r="EC19" s="603"/>
    </row>
    <row r="20" spans="2:133" ht="11.25" customHeight="1">
      <c r="B20" s="622" t="s">
        <v>362</v>
      </c>
      <c r="C20" s="623"/>
      <c r="D20" s="623"/>
      <c r="E20" s="623"/>
      <c r="F20" s="623"/>
      <c r="G20" s="623"/>
      <c r="H20" s="623"/>
      <c r="I20" s="623"/>
      <c r="J20" s="623"/>
      <c r="K20" s="623"/>
      <c r="L20" s="623"/>
      <c r="M20" s="623"/>
      <c r="N20" s="623"/>
      <c r="O20" s="623"/>
      <c r="P20" s="623"/>
      <c r="Q20" s="624"/>
      <c r="R20" s="572" t="s">
        <v>196</v>
      </c>
      <c r="S20" s="456"/>
      <c r="T20" s="456"/>
      <c r="U20" s="456"/>
      <c r="V20" s="456"/>
      <c r="W20" s="456"/>
      <c r="X20" s="456"/>
      <c r="Y20" s="585"/>
      <c r="Z20" s="605" t="s">
        <v>196</v>
      </c>
      <c r="AA20" s="605"/>
      <c r="AB20" s="605"/>
      <c r="AC20" s="605"/>
      <c r="AD20" s="606" t="s">
        <v>196</v>
      </c>
      <c r="AE20" s="606"/>
      <c r="AF20" s="606"/>
      <c r="AG20" s="606"/>
      <c r="AH20" s="606"/>
      <c r="AI20" s="606"/>
      <c r="AJ20" s="606"/>
      <c r="AK20" s="606"/>
      <c r="AL20" s="575" t="s">
        <v>196</v>
      </c>
      <c r="AM20" s="319"/>
      <c r="AN20" s="319"/>
      <c r="AO20" s="607"/>
      <c r="AP20" s="570" t="s">
        <v>363</v>
      </c>
      <c r="AQ20" s="359"/>
      <c r="AR20" s="359"/>
      <c r="AS20" s="359"/>
      <c r="AT20" s="359"/>
      <c r="AU20" s="359"/>
      <c r="AV20" s="359"/>
      <c r="AW20" s="359"/>
      <c r="AX20" s="359"/>
      <c r="AY20" s="359"/>
      <c r="AZ20" s="359"/>
      <c r="BA20" s="359"/>
      <c r="BB20" s="359"/>
      <c r="BC20" s="359"/>
      <c r="BD20" s="359"/>
      <c r="BE20" s="359"/>
      <c r="BF20" s="571"/>
      <c r="BG20" s="572" t="s">
        <v>196</v>
      </c>
      <c r="BH20" s="456"/>
      <c r="BI20" s="456"/>
      <c r="BJ20" s="456"/>
      <c r="BK20" s="456"/>
      <c r="BL20" s="456"/>
      <c r="BM20" s="456"/>
      <c r="BN20" s="585"/>
      <c r="BO20" s="605" t="s">
        <v>196</v>
      </c>
      <c r="BP20" s="605"/>
      <c r="BQ20" s="605"/>
      <c r="BR20" s="605"/>
      <c r="BS20" s="606" t="s">
        <v>196</v>
      </c>
      <c r="BT20" s="606"/>
      <c r="BU20" s="606"/>
      <c r="BV20" s="606"/>
      <c r="BW20" s="606"/>
      <c r="BX20" s="606"/>
      <c r="BY20" s="606"/>
      <c r="BZ20" s="606"/>
      <c r="CA20" s="606"/>
      <c r="CB20" s="628"/>
      <c r="CD20" s="570" t="s">
        <v>189</v>
      </c>
      <c r="CE20" s="359"/>
      <c r="CF20" s="359"/>
      <c r="CG20" s="359"/>
      <c r="CH20" s="359"/>
      <c r="CI20" s="359"/>
      <c r="CJ20" s="359"/>
      <c r="CK20" s="359"/>
      <c r="CL20" s="359"/>
      <c r="CM20" s="359"/>
      <c r="CN20" s="359"/>
      <c r="CO20" s="359"/>
      <c r="CP20" s="359"/>
      <c r="CQ20" s="571"/>
      <c r="CR20" s="572">
        <v>3203890</v>
      </c>
      <c r="CS20" s="456"/>
      <c r="CT20" s="456"/>
      <c r="CU20" s="456"/>
      <c r="CV20" s="456"/>
      <c r="CW20" s="456"/>
      <c r="CX20" s="456"/>
      <c r="CY20" s="585"/>
      <c r="CZ20" s="605">
        <v>100</v>
      </c>
      <c r="DA20" s="605"/>
      <c r="DB20" s="605"/>
      <c r="DC20" s="605"/>
      <c r="DD20" s="578">
        <v>454383</v>
      </c>
      <c r="DE20" s="456"/>
      <c r="DF20" s="456"/>
      <c r="DG20" s="456"/>
      <c r="DH20" s="456"/>
      <c r="DI20" s="456"/>
      <c r="DJ20" s="456"/>
      <c r="DK20" s="456"/>
      <c r="DL20" s="456"/>
      <c r="DM20" s="456"/>
      <c r="DN20" s="456"/>
      <c r="DO20" s="456"/>
      <c r="DP20" s="585"/>
      <c r="DQ20" s="578">
        <v>2364942</v>
      </c>
      <c r="DR20" s="456"/>
      <c r="DS20" s="456"/>
      <c r="DT20" s="456"/>
      <c r="DU20" s="456"/>
      <c r="DV20" s="456"/>
      <c r="DW20" s="456"/>
      <c r="DX20" s="456"/>
      <c r="DY20" s="456"/>
      <c r="DZ20" s="456"/>
      <c r="EA20" s="456"/>
      <c r="EB20" s="456"/>
      <c r="EC20" s="603"/>
    </row>
    <row r="21" spans="2:133" ht="11.25" customHeight="1">
      <c r="B21" s="570" t="s">
        <v>339</v>
      </c>
      <c r="C21" s="359"/>
      <c r="D21" s="359"/>
      <c r="E21" s="359"/>
      <c r="F21" s="359"/>
      <c r="G21" s="359"/>
      <c r="H21" s="359"/>
      <c r="I21" s="359"/>
      <c r="J21" s="359"/>
      <c r="K21" s="359"/>
      <c r="L21" s="359"/>
      <c r="M21" s="359"/>
      <c r="N21" s="359"/>
      <c r="O21" s="359"/>
      <c r="P21" s="359"/>
      <c r="Q21" s="571"/>
      <c r="R21" s="572">
        <v>1846753</v>
      </c>
      <c r="S21" s="456"/>
      <c r="T21" s="456"/>
      <c r="U21" s="456"/>
      <c r="V21" s="456"/>
      <c r="W21" s="456"/>
      <c r="X21" s="456"/>
      <c r="Y21" s="585"/>
      <c r="Z21" s="605">
        <v>55.8</v>
      </c>
      <c r="AA21" s="605"/>
      <c r="AB21" s="605"/>
      <c r="AC21" s="605"/>
      <c r="AD21" s="606">
        <v>1667072</v>
      </c>
      <c r="AE21" s="606"/>
      <c r="AF21" s="606"/>
      <c r="AG21" s="606"/>
      <c r="AH21" s="606"/>
      <c r="AI21" s="606"/>
      <c r="AJ21" s="606"/>
      <c r="AK21" s="606"/>
      <c r="AL21" s="575">
        <v>86</v>
      </c>
      <c r="AM21" s="319"/>
      <c r="AN21" s="319"/>
      <c r="AO21" s="607"/>
      <c r="AP21" s="570" t="s">
        <v>365</v>
      </c>
      <c r="AQ21" s="629"/>
      <c r="AR21" s="629"/>
      <c r="AS21" s="629"/>
      <c r="AT21" s="629"/>
      <c r="AU21" s="629"/>
      <c r="AV21" s="629"/>
      <c r="AW21" s="629"/>
      <c r="AX21" s="629"/>
      <c r="AY21" s="629"/>
      <c r="AZ21" s="629"/>
      <c r="BA21" s="629"/>
      <c r="BB21" s="629"/>
      <c r="BC21" s="629"/>
      <c r="BD21" s="629"/>
      <c r="BE21" s="629"/>
      <c r="BF21" s="630"/>
      <c r="BG21" s="572" t="s">
        <v>196</v>
      </c>
      <c r="BH21" s="456"/>
      <c r="BI21" s="456"/>
      <c r="BJ21" s="456"/>
      <c r="BK21" s="456"/>
      <c r="BL21" s="456"/>
      <c r="BM21" s="456"/>
      <c r="BN21" s="585"/>
      <c r="BO21" s="605" t="s">
        <v>196</v>
      </c>
      <c r="BP21" s="605"/>
      <c r="BQ21" s="605"/>
      <c r="BR21" s="605"/>
      <c r="BS21" s="606" t="s">
        <v>196</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c r="B22" s="570" t="s">
        <v>290</v>
      </c>
      <c r="C22" s="359"/>
      <c r="D22" s="359"/>
      <c r="E22" s="359"/>
      <c r="F22" s="359"/>
      <c r="G22" s="359"/>
      <c r="H22" s="359"/>
      <c r="I22" s="359"/>
      <c r="J22" s="359"/>
      <c r="K22" s="359"/>
      <c r="L22" s="359"/>
      <c r="M22" s="359"/>
      <c r="N22" s="359"/>
      <c r="O22" s="359"/>
      <c r="P22" s="359"/>
      <c r="Q22" s="571"/>
      <c r="R22" s="572">
        <v>1667072</v>
      </c>
      <c r="S22" s="456"/>
      <c r="T22" s="456"/>
      <c r="U22" s="456"/>
      <c r="V22" s="456"/>
      <c r="W22" s="456"/>
      <c r="X22" s="456"/>
      <c r="Y22" s="585"/>
      <c r="Z22" s="605">
        <v>50.4</v>
      </c>
      <c r="AA22" s="605"/>
      <c r="AB22" s="605"/>
      <c r="AC22" s="605"/>
      <c r="AD22" s="606">
        <v>1667072</v>
      </c>
      <c r="AE22" s="606"/>
      <c r="AF22" s="606"/>
      <c r="AG22" s="606"/>
      <c r="AH22" s="606"/>
      <c r="AI22" s="606"/>
      <c r="AJ22" s="606"/>
      <c r="AK22" s="606"/>
      <c r="AL22" s="575">
        <v>86</v>
      </c>
      <c r="AM22" s="319"/>
      <c r="AN22" s="319"/>
      <c r="AO22" s="607"/>
      <c r="AP22" s="570" t="s">
        <v>366</v>
      </c>
      <c r="AQ22" s="629"/>
      <c r="AR22" s="629"/>
      <c r="AS22" s="629"/>
      <c r="AT22" s="629"/>
      <c r="AU22" s="629"/>
      <c r="AV22" s="629"/>
      <c r="AW22" s="629"/>
      <c r="AX22" s="629"/>
      <c r="AY22" s="629"/>
      <c r="AZ22" s="629"/>
      <c r="BA22" s="629"/>
      <c r="BB22" s="629"/>
      <c r="BC22" s="629"/>
      <c r="BD22" s="629"/>
      <c r="BE22" s="629"/>
      <c r="BF22" s="630"/>
      <c r="BG22" s="572" t="s">
        <v>196</v>
      </c>
      <c r="BH22" s="456"/>
      <c r="BI22" s="456"/>
      <c r="BJ22" s="456"/>
      <c r="BK22" s="456"/>
      <c r="BL22" s="456"/>
      <c r="BM22" s="456"/>
      <c r="BN22" s="585"/>
      <c r="BO22" s="605" t="s">
        <v>196</v>
      </c>
      <c r="BP22" s="605"/>
      <c r="BQ22" s="605"/>
      <c r="BR22" s="605"/>
      <c r="BS22" s="606" t="s">
        <v>196</v>
      </c>
      <c r="BT22" s="606"/>
      <c r="BU22" s="606"/>
      <c r="BV22" s="606"/>
      <c r="BW22" s="606"/>
      <c r="BX22" s="606"/>
      <c r="BY22" s="606"/>
      <c r="BZ22" s="606"/>
      <c r="CA22" s="606"/>
      <c r="CB22" s="628"/>
      <c r="CD22" s="485" t="s">
        <v>368</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c r="B23" s="570" t="s">
        <v>288</v>
      </c>
      <c r="C23" s="359"/>
      <c r="D23" s="359"/>
      <c r="E23" s="359"/>
      <c r="F23" s="359"/>
      <c r="G23" s="359"/>
      <c r="H23" s="359"/>
      <c r="I23" s="359"/>
      <c r="J23" s="359"/>
      <c r="K23" s="359"/>
      <c r="L23" s="359"/>
      <c r="M23" s="359"/>
      <c r="N23" s="359"/>
      <c r="O23" s="359"/>
      <c r="P23" s="359"/>
      <c r="Q23" s="571"/>
      <c r="R23" s="572">
        <v>179681</v>
      </c>
      <c r="S23" s="456"/>
      <c r="T23" s="456"/>
      <c r="U23" s="456"/>
      <c r="V23" s="456"/>
      <c r="W23" s="456"/>
      <c r="X23" s="456"/>
      <c r="Y23" s="585"/>
      <c r="Z23" s="605">
        <v>5.4</v>
      </c>
      <c r="AA23" s="605"/>
      <c r="AB23" s="605"/>
      <c r="AC23" s="605"/>
      <c r="AD23" s="606" t="s">
        <v>196</v>
      </c>
      <c r="AE23" s="606"/>
      <c r="AF23" s="606"/>
      <c r="AG23" s="606"/>
      <c r="AH23" s="606"/>
      <c r="AI23" s="606"/>
      <c r="AJ23" s="606"/>
      <c r="AK23" s="606"/>
      <c r="AL23" s="575" t="s">
        <v>196</v>
      </c>
      <c r="AM23" s="319"/>
      <c r="AN23" s="319"/>
      <c r="AO23" s="607"/>
      <c r="AP23" s="570" t="s">
        <v>65</v>
      </c>
      <c r="AQ23" s="629"/>
      <c r="AR23" s="629"/>
      <c r="AS23" s="629"/>
      <c r="AT23" s="629"/>
      <c r="AU23" s="629"/>
      <c r="AV23" s="629"/>
      <c r="AW23" s="629"/>
      <c r="AX23" s="629"/>
      <c r="AY23" s="629"/>
      <c r="AZ23" s="629"/>
      <c r="BA23" s="629"/>
      <c r="BB23" s="629"/>
      <c r="BC23" s="629"/>
      <c r="BD23" s="629"/>
      <c r="BE23" s="629"/>
      <c r="BF23" s="630"/>
      <c r="BG23" s="572" t="s">
        <v>196</v>
      </c>
      <c r="BH23" s="456"/>
      <c r="BI23" s="456"/>
      <c r="BJ23" s="456"/>
      <c r="BK23" s="456"/>
      <c r="BL23" s="456"/>
      <c r="BM23" s="456"/>
      <c r="BN23" s="585"/>
      <c r="BO23" s="605" t="s">
        <v>196</v>
      </c>
      <c r="BP23" s="605"/>
      <c r="BQ23" s="605"/>
      <c r="BR23" s="605"/>
      <c r="BS23" s="606" t="s">
        <v>196</v>
      </c>
      <c r="BT23" s="606"/>
      <c r="BU23" s="606"/>
      <c r="BV23" s="606"/>
      <c r="BW23" s="606"/>
      <c r="BX23" s="606"/>
      <c r="BY23" s="606"/>
      <c r="BZ23" s="606"/>
      <c r="CA23" s="606"/>
      <c r="CB23" s="628"/>
      <c r="CD23" s="485" t="s">
        <v>312</v>
      </c>
      <c r="CE23" s="486"/>
      <c r="CF23" s="486"/>
      <c r="CG23" s="486"/>
      <c r="CH23" s="486"/>
      <c r="CI23" s="486"/>
      <c r="CJ23" s="486"/>
      <c r="CK23" s="486"/>
      <c r="CL23" s="486"/>
      <c r="CM23" s="486"/>
      <c r="CN23" s="486"/>
      <c r="CO23" s="486"/>
      <c r="CP23" s="486"/>
      <c r="CQ23" s="528"/>
      <c r="CR23" s="485" t="s">
        <v>369</v>
      </c>
      <c r="CS23" s="486"/>
      <c r="CT23" s="486"/>
      <c r="CU23" s="486"/>
      <c r="CV23" s="486"/>
      <c r="CW23" s="486"/>
      <c r="CX23" s="486"/>
      <c r="CY23" s="528"/>
      <c r="CZ23" s="485" t="s">
        <v>372</v>
      </c>
      <c r="DA23" s="486"/>
      <c r="DB23" s="486"/>
      <c r="DC23" s="528"/>
      <c r="DD23" s="485" t="s">
        <v>294</v>
      </c>
      <c r="DE23" s="486"/>
      <c r="DF23" s="486"/>
      <c r="DG23" s="486"/>
      <c r="DH23" s="486"/>
      <c r="DI23" s="486"/>
      <c r="DJ23" s="486"/>
      <c r="DK23" s="528"/>
      <c r="DL23" s="631" t="s">
        <v>375</v>
      </c>
      <c r="DM23" s="632"/>
      <c r="DN23" s="632"/>
      <c r="DO23" s="632"/>
      <c r="DP23" s="632"/>
      <c r="DQ23" s="632"/>
      <c r="DR23" s="632"/>
      <c r="DS23" s="632"/>
      <c r="DT23" s="632"/>
      <c r="DU23" s="632"/>
      <c r="DV23" s="633"/>
      <c r="DW23" s="485" t="s">
        <v>376</v>
      </c>
      <c r="DX23" s="486"/>
      <c r="DY23" s="486"/>
      <c r="DZ23" s="486"/>
      <c r="EA23" s="486"/>
      <c r="EB23" s="486"/>
      <c r="EC23" s="528"/>
    </row>
    <row r="24" spans="2:133" ht="11.25" customHeight="1">
      <c r="B24" s="570" t="s">
        <v>377</v>
      </c>
      <c r="C24" s="359"/>
      <c r="D24" s="359"/>
      <c r="E24" s="359"/>
      <c r="F24" s="359"/>
      <c r="G24" s="359"/>
      <c r="H24" s="359"/>
      <c r="I24" s="359"/>
      <c r="J24" s="359"/>
      <c r="K24" s="359"/>
      <c r="L24" s="359"/>
      <c r="M24" s="359"/>
      <c r="N24" s="359"/>
      <c r="O24" s="359"/>
      <c r="P24" s="359"/>
      <c r="Q24" s="571"/>
      <c r="R24" s="572" t="s">
        <v>196</v>
      </c>
      <c r="S24" s="456"/>
      <c r="T24" s="456"/>
      <c r="U24" s="456"/>
      <c r="V24" s="456"/>
      <c r="W24" s="456"/>
      <c r="X24" s="456"/>
      <c r="Y24" s="585"/>
      <c r="Z24" s="605" t="s">
        <v>196</v>
      </c>
      <c r="AA24" s="605"/>
      <c r="AB24" s="605"/>
      <c r="AC24" s="605"/>
      <c r="AD24" s="606" t="s">
        <v>196</v>
      </c>
      <c r="AE24" s="606"/>
      <c r="AF24" s="606"/>
      <c r="AG24" s="606"/>
      <c r="AH24" s="606"/>
      <c r="AI24" s="606"/>
      <c r="AJ24" s="606"/>
      <c r="AK24" s="606"/>
      <c r="AL24" s="575" t="s">
        <v>196</v>
      </c>
      <c r="AM24" s="319"/>
      <c r="AN24" s="319"/>
      <c r="AO24" s="607"/>
      <c r="AP24" s="570" t="s">
        <v>378</v>
      </c>
      <c r="AQ24" s="629"/>
      <c r="AR24" s="629"/>
      <c r="AS24" s="629"/>
      <c r="AT24" s="629"/>
      <c r="AU24" s="629"/>
      <c r="AV24" s="629"/>
      <c r="AW24" s="629"/>
      <c r="AX24" s="629"/>
      <c r="AY24" s="629"/>
      <c r="AZ24" s="629"/>
      <c r="BA24" s="629"/>
      <c r="BB24" s="629"/>
      <c r="BC24" s="629"/>
      <c r="BD24" s="629"/>
      <c r="BE24" s="629"/>
      <c r="BF24" s="630"/>
      <c r="BG24" s="572" t="s">
        <v>196</v>
      </c>
      <c r="BH24" s="456"/>
      <c r="BI24" s="456"/>
      <c r="BJ24" s="456"/>
      <c r="BK24" s="456"/>
      <c r="BL24" s="456"/>
      <c r="BM24" s="456"/>
      <c r="BN24" s="585"/>
      <c r="BO24" s="605" t="s">
        <v>196</v>
      </c>
      <c r="BP24" s="605"/>
      <c r="BQ24" s="605"/>
      <c r="BR24" s="605"/>
      <c r="BS24" s="606" t="s">
        <v>196</v>
      </c>
      <c r="BT24" s="606"/>
      <c r="BU24" s="606"/>
      <c r="BV24" s="606"/>
      <c r="BW24" s="606"/>
      <c r="BX24" s="606"/>
      <c r="BY24" s="606"/>
      <c r="BZ24" s="606"/>
      <c r="CA24" s="606"/>
      <c r="CB24" s="628"/>
      <c r="CD24" s="614" t="s">
        <v>379</v>
      </c>
      <c r="CE24" s="615"/>
      <c r="CF24" s="615"/>
      <c r="CG24" s="615"/>
      <c r="CH24" s="615"/>
      <c r="CI24" s="615"/>
      <c r="CJ24" s="615"/>
      <c r="CK24" s="615"/>
      <c r="CL24" s="615"/>
      <c r="CM24" s="615"/>
      <c r="CN24" s="615"/>
      <c r="CO24" s="615"/>
      <c r="CP24" s="615"/>
      <c r="CQ24" s="616"/>
      <c r="CR24" s="611">
        <v>1182131</v>
      </c>
      <c r="CS24" s="612"/>
      <c r="CT24" s="612"/>
      <c r="CU24" s="612"/>
      <c r="CV24" s="612"/>
      <c r="CW24" s="612"/>
      <c r="CX24" s="612"/>
      <c r="CY24" s="634"/>
      <c r="CZ24" s="635">
        <v>36.9</v>
      </c>
      <c r="DA24" s="618"/>
      <c r="DB24" s="618"/>
      <c r="DC24" s="636"/>
      <c r="DD24" s="637">
        <v>1066165</v>
      </c>
      <c r="DE24" s="612"/>
      <c r="DF24" s="612"/>
      <c r="DG24" s="612"/>
      <c r="DH24" s="612"/>
      <c r="DI24" s="612"/>
      <c r="DJ24" s="612"/>
      <c r="DK24" s="634"/>
      <c r="DL24" s="637">
        <v>1052198</v>
      </c>
      <c r="DM24" s="612"/>
      <c r="DN24" s="612"/>
      <c r="DO24" s="612"/>
      <c r="DP24" s="612"/>
      <c r="DQ24" s="612"/>
      <c r="DR24" s="612"/>
      <c r="DS24" s="612"/>
      <c r="DT24" s="612"/>
      <c r="DU24" s="612"/>
      <c r="DV24" s="634"/>
      <c r="DW24" s="635">
        <v>54.2</v>
      </c>
      <c r="DX24" s="618"/>
      <c r="DY24" s="618"/>
      <c r="DZ24" s="618"/>
      <c r="EA24" s="618"/>
      <c r="EB24" s="618"/>
      <c r="EC24" s="638"/>
    </row>
    <row r="25" spans="2:133" ht="11.25" customHeight="1">
      <c r="B25" s="570" t="s">
        <v>84</v>
      </c>
      <c r="C25" s="359"/>
      <c r="D25" s="359"/>
      <c r="E25" s="359"/>
      <c r="F25" s="359"/>
      <c r="G25" s="359"/>
      <c r="H25" s="359"/>
      <c r="I25" s="359"/>
      <c r="J25" s="359"/>
      <c r="K25" s="359"/>
      <c r="L25" s="359"/>
      <c r="M25" s="359"/>
      <c r="N25" s="359"/>
      <c r="O25" s="359"/>
      <c r="P25" s="359"/>
      <c r="Q25" s="571"/>
      <c r="R25" s="572">
        <v>2114150</v>
      </c>
      <c r="S25" s="456"/>
      <c r="T25" s="456"/>
      <c r="U25" s="456"/>
      <c r="V25" s="456"/>
      <c r="W25" s="456"/>
      <c r="X25" s="456"/>
      <c r="Y25" s="585"/>
      <c r="Z25" s="605">
        <v>63.9</v>
      </c>
      <c r="AA25" s="605"/>
      <c r="AB25" s="605"/>
      <c r="AC25" s="605"/>
      <c r="AD25" s="606">
        <v>1934469</v>
      </c>
      <c r="AE25" s="606"/>
      <c r="AF25" s="606"/>
      <c r="AG25" s="606"/>
      <c r="AH25" s="606"/>
      <c r="AI25" s="606"/>
      <c r="AJ25" s="606"/>
      <c r="AK25" s="606"/>
      <c r="AL25" s="575">
        <v>99.8</v>
      </c>
      <c r="AM25" s="319"/>
      <c r="AN25" s="319"/>
      <c r="AO25" s="607"/>
      <c r="AP25" s="570" t="s">
        <v>266</v>
      </c>
      <c r="AQ25" s="629"/>
      <c r="AR25" s="629"/>
      <c r="AS25" s="629"/>
      <c r="AT25" s="629"/>
      <c r="AU25" s="629"/>
      <c r="AV25" s="629"/>
      <c r="AW25" s="629"/>
      <c r="AX25" s="629"/>
      <c r="AY25" s="629"/>
      <c r="AZ25" s="629"/>
      <c r="BA25" s="629"/>
      <c r="BB25" s="629"/>
      <c r="BC25" s="629"/>
      <c r="BD25" s="629"/>
      <c r="BE25" s="629"/>
      <c r="BF25" s="630"/>
      <c r="BG25" s="572" t="s">
        <v>196</v>
      </c>
      <c r="BH25" s="456"/>
      <c r="BI25" s="456"/>
      <c r="BJ25" s="456"/>
      <c r="BK25" s="456"/>
      <c r="BL25" s="456"/>
      <c r="BM25" s="456"/>
      <c r="BN25" s="585"/>
      <c r="BO25" s="605" t="s">
        <v>196</v>
      </c>
      <c r="BP25" s="605"/>
      <c r="BQ25" s="605"/>
      <c r="BR25" s="605"/>
      <c r="BS25" s="606" t="s">
        <v>196</v>
      </c>
      <c r="BT25" s="606"/>
      <c r="BU25" s="606"/>
      <c r="BV25" s="606"/>
      <c r="BW25" s="606"/>
      <c r="BX25" s="606"/>
      <c r="BY25" s="606"/>
      <c r="BZ25" s="606"/>
      <c r="CA25" s="606"/>
      <c r="CB25" s="628"/>
      <c r="CD25" s="570" t="s">
        <v>194</v>
      </c>
      <c r="CE25" s="359"/>
      <c r="CF25" s="359"/>
      <c r="CG25" s="359"/>
      <c r="CH25" s="359"/>
      <c r="CI25" s="359"/>
      <c r="CJ25" s="359"/>
      <c r="CK25" s="359"/>
      <c r="CL25" s="359"/>
      <c r="CM25" s="359"/>
      <c r="CN25" s="359"/>
      <c r="CO25" s="359"/>
      <c r="CP25" s="359"/>
      <c r="CQ25" s="571"/>
      <c r="CR25" s="572">
        <v>595965</v>
      </c>
      <c r="CS25" s="573"/>
      <c r="CT25" s="573"/>
      <c r="CU25" s="573"/>
      <c r="CV25" s="573"/>
      <c r="CW25" s="573"/>
      <c r="CX25" s="573"/>
      <c r="CY25" s="574"/>
      <c r="CZ25" s="575">
        <v>18.600000000000001</v>
      </c>
      <c r="DA25" s="576"/>
      <c r="DB25" s="576"/>
      <c r="DC25" s="577"/>
      <c r="DD25" s="578">
        <v>542886</v>
      </c>
      <c r="DE25" s="573"/>
      <c r="DF25" s="573"/>
      <c r="DG25" s="573"/>
      <c r="DH25" s="573"/>
      <c r="DI25" s="573"/>
      <c r="DJ25" s="573"/>
      <c r="DK25" s="574"/>
      <c r="DL25" s="578">
        <v>528919</v>
      </c>
      <c r="DM25" s="573"/>
      <c r="DN25" s="573"/>
      <c r="DO25" s="573"/>
      <c r="DP25" s="573"/>
      <c r="DQ25" s="573"/>
      <c r="DR25" s="573"/>
      <c r="DS25" s="573"/>
      <c r="DT25" s="573"/>
      <c r="DU25" s="573"/>
      <c r="DV25" s="574"/>
      <c r="DW25" s="575">
        <v>27.3</v>
      </c>
      <c r="DX25" s="576"/>
      <c r="DY25" s="576"/>
      <c r="DZ25" s="576"/>
      <c r="EA25" s="576"/>
      <c r="EB25" s="576"/>
      <c r="EC25" s="604"/>
    </row>
    <row r="26" spans="2:133" ht="11.25" customHeight="1">
      <c r="B26" s="570" t="s">
        <v>382</v>
      </c>
      <c r="C26" s="359"/>
      <c r="D26" s="359"/>
      <c r="E26" s="359"/>
      <c r="F26" s="359"/>
      <c r="G26" s="359"/>
      <c r="H26" s="359"/>
      <c r="I26" s="359"/>
      <c r="J26" s="359"/>
      <c r="K26" s="359"/>
      <c r="L26" s="359"/>
      <c r="M26" s="359"/>
      <c r="N26" s="359"/>
      <c r="O26" s="359"/>
      <c r="P26" s="359"/>
      <c r="Q26" s="571"/>
      <c r="R26" s="572" t="s">
        <v>196</v>
      </c>
      <c r="S26" s="456"/>
      <c r="T26" s="456"/>
      <c r="U26" s="456"/>
      <c r="V26" s="456"/>
      <c r="W26" s="456"/>
      <c r="X26" s="456"/>
      <c r="Y26" s="585"/>
      <c r="Z26" s="605" t="s">
        <v>196</v>
      </c>
      <c r="AA26" s="605"/>
      <c r="AB26" s="605"/>
      <c r="AC26" s="605"/>
      <c r="AD26" s="606" t="s">
        <v>196</v>
      </c>
      <c r="AE26" s="606"/>
      <c r="AF26" s="606"/>
      <c r="AG26" s="606"/>
      <c r="AH26" s="606"/>
      <c r="AI26" s="606"/>
      <c r="AJ26" s="606"/>
      <c r="AK26" s="606"/>
      <c r="AL26" s="575" t="s">
        <v>196</v>
      </c>
      <c r="AM26" s="319"/>
      <c r="AN26" s="319"/>
      <c r="AO26" s="607"/>
      <c r="AP26" s="570" t="s">
        <v>384</v>
      </c>
      <c r="AQ26" s="629"/>
      <c r="AR26" s="629"/>
      <c r="AS26" s="629"/>
      <c r="AT26" s="629"/>
      <c r="AU26" s="629"/>
      <c r="AV26" s="629"/>
      <c r="AW26" s="629"/>
      <c r="AX26" s="629"/>
      <c r="AY26" s="629"/>
      <c r="AZ26" s="629"/>
      <c r="BA26" s="629"/>
      <c r="BB26" s="629"/>
      <c r="BC26" s="629"/>
      <c r="BD26" s="629"/>
      <c r="BE26" s="629"/>
      <c r="BF26" s="630"/>
      <c r="BG26" s="572" t="s">
        <v>196</v>
      </c>
      <c r="BH26" s="456"/>
      <c r="BI26" s="456"/>
      <c r="BJ26" s="456"/>
      <c r="BK26" s="456"/>
      <c r="BL26" s="456"/>
      <c r="BM26" s="456"/>
      <c r="BN26" s="585"/>
      <c r="BO26" s="605" t="s">
        <v>196</v>
      </c>
      <c r="BP26" s="605"/>
      <c r="BQ26" s="605"/>
      <c r="BR26" s="605"/>
      <c r="BS26" s="606" t="s">
        <v>196</v>
      </c>
      <c r="BT26" s="606"/>
      <c r="BU26" s="606"/>
      <c r="BV26" s="606"/>
      <c r="BW26" s="606"/>
      <c r="BX26" s="606"/>
      <c r="BY26" s="606"/>
      <c r="BZ26" s="606"/>
      <c r="CA26" s="606"/>
      <c r="CB26" s="628"/>
      <c r="CD26" s="570" t="s">
        <v>122</v>
      </c>
      <c r="CE26" s="359"/>
      <c r="CF26" s="359"/>
      <c r="CG26" s="359"/>
      <c r="CH26" s="359"/>
      <c r="CI26" s="359"/>
      <c r="CJ26" s="359"/>
      <c r="CK26" s="359"/>
      <c r="CL26" s="359"/>
      <c r="CM26" s="359"/>
      <c r="CN26" s="359"/>
      <c r="CO26" s="359"/>
      <c r="CP26" s="359"/>
      <c r="CQ26" s="571"/>
      <c r="CR26" s="572">
        <v>267903</v>
      </c>
      <c r="CS26" s="456"/>
      <c r="CT26" s="456"/>
      <c r="CU26" s="456"/>
      <c r="CV26" s="456"/>
      <c r="CW26" s="456"/>
      <c r="CX26" s="456"/>
      <c r="CY26" s="585"/>
      <c r="CZ26" s="575">
        <v>8.4</v>
      </c>
      <c r="DA26" s="576"/>
      <c r="DB26" s="576"/>
      <c r="DC26" s="577"/>
      <c r="DD26" s="578">
        <v>246447</v>
      </c>
      <c r="DE26" s="456"/>
      <c r="DF26" s="456"/>
      <c r="DG26" s="456"/>
      <c r="DH26" s="456"/>
      <c r="DI26" s="456"/>
      <c r="DJ26" s="456"/>
      <c r="DK26" s="585"/>
      <c r="DL26" s="578" t="s">
        <v>196</v>
      </c>
      <c r="DM26" s="456"/>
      <c r="DN26" s="456"/>
      <c r="DO26" s="456"/>
      <c r="DP26" s="456"/>
      <c r="DQ26" s="456"/>
      <c r="DR26" s="456"/>
      <c r="DS26" s="456"/>
      <c r="DT26" s="456"/>
      <c r="DU26" s="456"/>
      <c r="DV26" s="585"/>
      <c r="DW26" s="575" t="s">
        <v>196</v>
      </c>
      <c r="DX26" s="576"/>
      <c r="DY26" s="576"/>
      <c r="DZ26" s="576"/>
      <c r="EA26" s="576"/>
      <c r="EB26" s="576"/>
      <c r="EC26" s="604"/>
    </row>
    <row r="27" spans="2:133" ht="11.25" customHeight="1">
      <c r="B27" s="570" t="s">
        <v>154</v>
      </c>
      <c r="C27" s="359"/>
      <c r="D27" s="359"/>
      <c r="E27" s="359"/>
      <c r="F27" s="359"/>
      <c r="G27" s="359"/>
      <c r="H27" s="359"/>
      <c r="I27" s="359"/>
      <c r="J27" s="359"/>
      <c r="K27" s="359"/>
      <c r="L27" s="359"/>
      <c r="M27" s="359"/>
      <c r="N27" s="359"/>
      <c r="O27" s="359"/>
      <c r="P27" s="359"/>
      <c r="Q27" s="571"/>
      <c r="R27" s="572">
        <v>2216</v>
      </c>
      <c r="S27" s="456"/>
      <c r="T27" s="456"/>
      <c r="U27" s="456"/>
      <c r="V27" s="456"/>
      <c r="W27" s="456"/>
      <c r="X27" s="456"/>
      <c r="Y27" s="585"/>
      <c r="Z27" s="605">
        <v>0.1</v>
      </c>
      <c r="AA27" s="605"/>
      <c r="AB27" s="605"/>
      <c r="AC27" s="605"/>
      <c r="AD27" s="606" t="s">
        <v>196</v>
      </c>
      <c r="AE27" s="606"/>
      <c r="AF27" s="606"/>
      <c r="AG27" s="606"/>
      <c r="AH27" s="606"/>
      <c r="AI27" s="606"/>
      <c r="AJ27" s="606"/>
      <c r="AK27" s="606"/>
      <c r="AL27" s="575" t="s">
        <v>196</v>
      </c>
      <c r="AM27" s="319"/>
      <c r="AN27" s="319"/>
      <c r="AO27" s="607"/>
      <c r="AP27" s="570" t="s">
        <v>386</v>
      </c>
      <c r="AQ27" s="359"/>
      <c r="AR27" s="359"/>
      <c r="AS27" s="359"/>
      <c r="AT27" s="359"/>
      <c r="AU27" s="359"/>
      <c r="AV27" s="359"/>
      <c r="AW27" s="359"/>
      <c r="AX27" s="359"/>
      <c r="AY27" s="359"/>
      <c r="AZ27" s="359"/>
      <c r="BA27" s="359"/>
      <c r="BB27" s="359"/>
      <c r="BC27" s="359"/>
      <c r="BD27" s="359"/>
      <c r="BE27" s="359"/>
      <c r="BF27" s="571"/>
      <c r="BG27" s="572">
        <v>163539</v>
      </c>
      <c r="BH27" s="456"/>
      <c r="BI27" s="456"/>
      <c r="BJ27" s="456"/>
      <c r="BK27" s="456"/>
      <c r="BL27" s="456"/>
      <c r="BM27" s="456"/>
      <c r="BN27" s="585"/>
      <c r="BO27" s="605">
        <v>100</v>
      </c>
      <c r="BP27" s="605"/>
      <c r="BQ27" s="605"/>
      <c r="BR27" s="605"/>
      <c r="BS27" s="606" t="s">
        <v>196</v>
      </c>
      <c r="BT27" s="606"/>
      <c r="BU27" s="606"/>
      <c r="BV27" s="606"/>
      <c r="BW27" s="606"/>
      <c r="BX27" s="606"/>
      <c r="BY27" s="606"/>
      <c r="BZ27" s="606"/>
      <c r="CA27" s="606"/>
      <c r="CB27" s="628"/>
      <c r="CD27" s="570" t="s">
        <v>218</v>
      </c>
      <c r="CE27" s="359"/>
      <c r="CF27" s="359"/>
      <c r="CG27" s="359"/>
      <c r="CH27" s="359"/>
      <c r="CI27" s="359"/>
      <c r="CJ27" s="359"/>
      <c r="CK27" s="359"/>
      <c r="CL27" s="359"/>
      <c r="CM27" s="359"/>
      <c r="CN27" s="359"/>
      <c r="CO27" s="359"/>
      <c r="CP27" s="359"/>
      <c r="CQ27" s="571"/>
      <c r="CR27" s="572">
        <v>105691</v>
      </c>
      <c r="CS27" s="573"/>
      <c r="CT27" s="573"/>
      <c r="CU27" s="573"/>
      <c r="CV27" s="573"/>
      <c r="CW27" s="573"/>
      <c r="CX27" s="573"/>
      <c r="CY27" s="574"/>
      <c r="CZ27" s="575">
        <v>3.3</v>
      </c>
      <c r="DA27" s="576"/>
      <c r="DB27" s="576"/>
      <c r="DC27" s="577"/>
      <c r="DD27" s="578">
        <v>42804</v>
      </c>
      <c r="DE27" s="573"/>
      <c r="DF27" s="573"/>
      <c r="DG27" s="573"/>
      <c r="DH27" s="573"/>
      <c r="DI27" s="573"/>
      <c r="DJ27" s="573"/>
      <c r="DK27" s="574"/>
      <c r="DL27" s="578">
        <v>42804</v>
      </c>
      <c r="DM27" s="573"/>
      <c r="DN27" s="573"/>
      <c r="DO27" s="573"/>
      <c r="DP27" s="573"/>
      <c r="DQ27" s="573"/>
      <c r="DR27" s="573"/>
      <c r="DS27" s="573"/>
      <c r="DT27" s="573"/>
      <c r="DU27" s="573"/>
      <c r="DV27" s="574"/>
      <c r="DW27" s="575">
        <v>2.2000000000000002</v>
      </c>
      <c r="DX27" s="576"/>
      <c r="DY27" s="576"/>
      <c r="DZ27" s="576"/>
      <c r="EA27" s="576"/>
      <c r="EB27" s="576"/>
      <c r="EC27" s="604"/>
    </row>
    <row r="28" spans="2:133" ht="11.25" customHeight="1">
      <c r="B28" s="570" t="s">
        <v>311</v>
      </c>
      <c r="C28" s="359"/>
      <c r="D28" s="359"/>
      <c r="E28" s="359"/>
      <c r="F28" s="359"/>
      <c r="G28" s="359"/>
      <c r="H28" s="359"/>
      <c r="I28" s="359"/>
      <c r="J28" s="359"/>
      <c r="K28" s="359"/>
      <c r="L28" s="359"/>
      <c r="M28" s="359"/>
      <c r="N28" s="359"/>
      <c r="O28" s="359"/>
      <c r="P28" s="359"/>
      <c r="Q28" s="571"/>
      <c r="R28" s="572">
        <v>17252</v>
      </c>
      <c r="S28" s="456"/>
      <c r="T28" s="456"/>
      <c r="U28" s="456"/>
      <c r="V28" s="456"/>
      <c r="W28" s="456"/>
      <c r="X28" s="456"/>
      <c r="Y28" s="585"/>
      <c r="Z28" s="605">
        <v>0.5</v>
      </c>
      <c r="AA28" s="605"/>
      <c r="AB28" s="605"/>
      <c r="AC28" s="605"/>
      <c r="AD28" s="606" t="s">
        <v>196</v>
      </c>
      <c r="AE28" s="606"/>
      <c r="AF28" s="606"/>
      <c r="AG28" s="606"/>
      <c r="AH28" s="606"/>
      <c r="AI28" s="606"/>
      <c r="AJ28" s="606"/>
      <c r="AK28" s="606"/>
      <c r="AL28" s="575" t="s">
        <v>196</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380</v>
      </c>
      <c r="CE28" s="359"/>
      <c r="CF28" s="359"/>
      <c r="CG28" s="359"/>
      <c r="CH28" s="359"/>
      <c r="CI28" s="359"/>
      <c r="CJ28" s="359"/>
      <c r="CK28" s="359"/>
      <c r="CL28" s="359"/>
      <c r="CM28" s="359"/>
      <c r="CN28" s="359"/>
      <c r="CO28" s="359"/>
      <c r="CP28" s="359"/>
      <c r="CQ28" s="571"/>
      <c r="CR28" s="572">
        <v>480475</v>
      </c>
      <c r="CS28" s="456"/>
      <c r="CT28" s="456"/>
      <c r="CU28" s="456"/>
      <c r="CV28" s="456"/>
      <c r="CW28" s="456"/>
      <c r="CX28" s="456"/>
      <c r="CY28" s="585"/>
      <c r="CZ28" s="575">
        <v>15</v>
      </c>
      <c r="DA28" s="576"/>
      <c r="DB28" s="576"/>
      <c r="DC28" s="577"/>
      <c r="DD28" s="578">
        <v>480475</v>
      </c>
      <c r="DE28" s="456"/>
      <c r="DF28" s="456"/>
      <c r="DG28" s="456"/>
      <c r="DH28" s="456"/>
      <c r="DI28" s="456"/>
      <c r="DJ28" s="456"/>
      <c r="DK28" s="585"/>
      <c r="DL28" s="578">
        <v>480475</v>
      </c>
      <c r="DM28" s="456"/>
      <c r="DN28" s="456"/>
      <c r="DO28" s="456"/>
      <c r="DP28" s="456"/>
      <c r="DQ28" s="456"/>
      <c r="DR28" s="456"/>
      <c r="DS28" s="456"/>
      <c r="DT28" s="456"/>
      <c r="DU28" s="456"/>
      <c r="DV28" s="585"/>
      <c r="DW28" s="575">
        <v>24.8</v>
      </c>
      <c r="DX28" s="576"/>
      <c r="DY28" s="576"/>
      <c r="DZ28" s="576"/>
      <c r="EA28" s="576"/>
      <c r="EB28" s="576"/>
      <c r="EC28" s="604"/>
    </row>
    <row r="29" spans="2:133" ht="11.25" customHeight="1">
      <c r="B29" s="570" t="s">
        <v>17</v>
      </c>
      <c r="C29" s="359"/>
      <c r="D29" s="359"/>
      <c r="E29" s="359"/>
      <c r="F29" s="359"/>
      <c r="G29" s="359"/>
      <c r="H29" s="359"/>
      <c r="I29" s="359"/>
      <c r="J29" s="359"/>
      <c r="K29" s="359"/>
      <c r="L29" s="359"/>
      <c r="M29" s="359"/>
      <c r="N29" s="359"/>
      <c r="O29" s="359"/>
      <c r="P29" s="359"/>
      <c r="Q29" s="571"/>
      <c r="R29" s="572">
        <v>6610</v>
      </c>
      <c r="S29" s="456"/>
      <c r="T29" s="456"/>
      <c r="U29" s="456"/>
      <c r="V29" s="456"/>
      <c r="W29" s="456"/>
      <c r="X29" s="456"/>
      <c r="Y29" s="585"/>
      <c r="Z29" s="605">
        <v>0.2</v>
      </c>
      <c r="AA29" s="605"/>
      <c r="AB29" s="605"/>
      <c r="AC29" s="605"/>
      <c r="AD29" s="606" t="s">
        <v>196</v>
      </c>
      <c r="AE29" s="606"/>
      <c r="AF29" s="606"/>
      <c r="AG29" s="606"/>
      <c r="AH29" s="606"/>
      <c r="AI29" s="606"/>
      <c r="AJ29" s="606"/>
      <c r="AK29" s="606"/>
      <c r="AL29" s="575" t="s">
        <v>196</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168</v>
      </c>
      <c r="CE29" s="352"/>
      <c r="CF29" s="570" t="s">
        <v>23</v>
      </c>
      <c r="CG29" s="359"/>
      <c r="CH29" s="359"/>
      <c r="CI29" s="359"/>
      <c r="CJ29" s="359"/>
      <c r="CK29" s="359"/>
      <c r="CL29" s="359"/>
      <c r="CM29" s="359"/>
      <c r="CN29" s="359"/>
      <c r="CO29" s="359"/>
      <c r="CP29" s="359"/>
      <c r="CQ29" s="571"/>
      <c r="CR29" s="572">
        <v>480475</v>
      </c>
      <c r="CS29" s="573"/>
      <c r="CT29" s="573"/>
      <c r="CU29" s="573"/>
      <c r="CV29" s="573"/>
      <c r="CW29" s="573"/>
      <c r="CX29" s="573"/>
      <c r="CY29" s="574"/>
      <c r="CZ29" s="575">
        <v>15</v>
      </c>
      <c r="DA29" s="576"/>
      <c r="DB29" s="576"/>
      <c r="DC29" s="577"/>
      <c r="DD29" s="578">
        <v>480475</v>
      </c>
      <c r="DE29" s="573"/>
      <c r="DF29" s="573"/>
      <c r="DG29" s="573"/>
      <c r="DH29" s="573"/>
      <c r="DI29" s="573"/>
      <c r="DJ29" s="573"/>
      <c r="DK29" s="574"/>
      <c r="DL29" s="578">
        <v>480475</v>
      </c>
      <c r="DM29" s="573"/>
      <c r="DN29" s="573"/>
      <c r="DO29" s="573"/>
      <c r="DP29" s="573"/>
      <c r="DQ29" s="573"/>
      <c r="DR29" s="573"/>
      <c r="DS29" s="573"/>
      <c r="DT29" s="573"/>
      <c r="DU29" s="573"/>
      <c r="DV29" s="574"/>
      <c r="DW29" s="575">
        <v>24.8</v>
      </c>
      <c r="DX29" s="576"/>
      <c r="DY29" s="576"/>
      <c r="DZ29" s="576"/>
      <c r="EA29" s="576"/>
      <c r="EB29" s="576"/>
      <c r="EC29" s="604"/>
    </row>
    <row r="30" spans="2:133" ht="11.25" customHeight="1">
      <c r="B30" s="570" t="s">
        <v>340</v>
      </c>
      <c r="C30" s="359"/>
      <c r="D30" s="359"/>
      <c r="E30" s="359"/>
      <c r="F30" s="359"/>
      <c r="G30" s="359"/>
      <c r="H30" s="359"/>
      <c r="I30" s="359"/>
      <c r="J30" s="359"/>
      <c r="K30" s="359"/>
      <c r="L30" s="359"/>
      <c r="M30" s="359"/>
      <c r="N30" s="359"/>
      <c r="O30" s="359"/>
      <c r="P30" s="359"/>
      <c r="Q30" s="571"/>
      <c r="R30" s="572">
        <v>278289</v>
      </c>
      <c r="S30" s="456"/>
      <c r="T30" s="456"/>
      <c r="U30" s="456"/>
      <c r="V30" s="456"/>
      <c r="W30" s="456"/>
      <c r="X30" s="456"/>
      <c r="Y30" s="585"/>
      <c r="Z30" s="605">
        <v>8.4</v>
      </c>
      <c r="AA30" s="605"/>
      <c r="AB30" s="605"/>
      <c r="AC30" s="605"/>
      <c r="AD30" s="606" t="s">
        <v>196</v>
      </c>
      <c r="AE30" s="606"/>
      <c r="AF30" s="606"/>
      <c r="AG30" s="606"/>
      <c r="AH30" s="606"/>
      <c r="AI30" s="606"/>
      <c r="AJ30" s="606"/>
      <c r="AK30" s="606"/>
      <c r="AL30" s="575" t="s">
        <v>196</v>
      </c>
      <c r="AM30" s="319"/>
      <c r="AN30" s="319"/>
      <c r="AO30" s="607"/>
      <c r="AP30" s="485" t="s">
        <v>312</v>
      </c>
      <c r="AQ30" s="486"/>
      <c r="AR30" s="486"/>
      <c r="AS30" s="486"/>
      <c r="AT30" s="486"/>
      <c r="AU30" s="486"/>
      <c r="AV30" s="486"/>
      <c r="AW30" s="486"/>
      <c r="AX30" s="486"/>
      <c r="AY30" s="486"/>
      <c r="AZ30" s="486"/>
      <c r="BA30" s="486"/>
      <c r="BB30" s="486"/>
      <c r="BC30" s="486"/>
      <c r="BD30" s="486"/>
      <c r="BE30" s="486"/>
      <c r="BF30" s="528"/>
      <c r="BG30" s="485" t="s">
        <v>184</v>
      </c>
      <c r="BH30" s="626"/>
      <c r="BI30" s="626"/>
      <c r="BJ30" s="626"/>
      <c r="BK30" s="626"/>
      <c r="BL30" s="626"/>
      <c r="BM30" s="626"/>
      <c r="BN30" s="626"/>
      <c r="BO30" s="626"/>
      <c r="BP30" s="626"/>
      <c r="BQ30" s="627"/>
      <c r="BR30" s="485" t="s">
        <v>388</v>
      </c>
      <c r="BS30" s="626"/>
      <c r="BT30" s="626"/>
      <c r="BU30" s="626"/>
      <c r="BV30" s="626"/>
      <c r="BW30" s="626"/>
      <c r="BX30" s="626"/>
      <c r="BY30" s="626"/>
      <c r="BZ30" s="626"/>
      <c r="CA30" s="626"/>
      <c r="CB30" s="627"/>
      <c r="CD30" s="353"/>
      <c r="CE30" s="355"/>
      <c r="CF30" s="570" t="s">
        <v>389</v>
      </c>
      <c r="CG30" s="359"/>
      <c r="CH30" s="359"/>
      <c r="CI30" s="359"/>
      <c r="CJ30" s="359"/>
      <c r="CK30" s="359"/>
      <c r="CL30" s="359"/>
      <c r="CM30" s="359"/>
      <c r="CN30" s="359"/>
      <c r="CO30" s="359"/>
      <c r="CP30" s="359"/>
      <c r="CQ30" s="571"/>
      <c r="CR30" s="572">
        <v>461456</v>
      </c>
      <c r="CS30" s="456"/>
      <c r="CT30" s="456"/>
      <c r="CU30" s="456"/>
      <c r="CV30" s="456"/>
      <c r="CW30" s="456"/>
      <c r="CX30" s="456"/>
      <c r="CY30" s="585"/>
      <c r="CZ30" s="575">
        <v>14.4</v>
      </c>
      <c r="DA30" s="576"/>
      <c r="DB30" s="576"/>
      <c r="DC30" s="577"/>
      <c r="DD30" s="578">
        <v>461456</v>
      </c>
      <c r="DE30" s="456"/>
      <c r="DF30" s="456"/>
      <c r="DG30" s="456"/>
      <c r="DH30" s="456"/>
      <c r="DI30" s="456"/>
      <c r="DJ30" s="456"/>
      <c r="DK30" s="585"/>
      <c r="DL30" s="578">
        <v>461456</v>
      </c>
      <c r="DM30" s="456"/>
      <c r="DN30" s="456"/>
      <c r="DO30" s="456"/>
      <c r="DP30" s="456"/>
      <c r="DQ30" s="456"/>
      <c r="DR30" s="456"/>
      <c r="DS30" s="456"/>
      <c r="DT30" s="456"/>
      <c r="DU30" s="456"/>
      <c r="DV30" s="585"/>
      <c r="DW30" s="575">
        <v>23.8</v>
      </c>
      <c r="DX30" s="576"/>
      <c r="DY30" s="576"/>
      <c r="DZ30" s="576"/>
      <c r="EA30" s="576"/>
      <c r="EB30" s="576"/>
      <c r="EC30" s="604"/>
    </row>
    <row r="31" spans="2:133" ht="11.25" customHeight="1">
      <c r="B31" s="622" t="s">
        <v>53</v>
      </c>
      <c r="C31" s="623"/>
      <c r="D31" s="623"/>
      <c r="E31" s="623"/>
      <c r="F31" s="623"/>
      <c r="G31" s="623"/>
      <c r="H31" s="623"/>
      <c r="I31" s="623"/>
      <c r="J31" s="623"/>
      <c r="K31" s="623"/>
      <c r="L31" s="623"/>
      <c r="M31" s="623"/>
      <c r="N31" s="623"/>
      <c r="O31" s="623"/>
      <c r="P31" s="623"/>
      <c r="Q31" s="624"/>
      <c r="R31" s="572" t="s">
        <v>196</v>
      </c>
      <c r="S31" s="456"/>
      <c r="T31" s="456"/>
      <c r="U31" s="456"/>
      <c r="V31" s="456"/>
      <c r="W31" s="456"/>
      <c r="X31" s="456"/>
      <c r="Y31" s="585"/>
      <c r="Z31" s="605" t="s">
        <v>196</v>
      </c>
      <c r="AA31" s="605"/>
      <c r="AB31" s="605"/>
      <c r="AC31" s="605"/>
      <c r="AD31" s="606" t="s">
        <v>196</v>
      </c>
      <c r="AE31" s="606"/>
      <c r="AF31" s="606"/>
      <c r="AG31" s="606"/>
      <c r="AH31" s="606"/>
      <c r="AI31" s="606"/>
      <c r="AJ31" s="606"/>
      <c r="AK31" s="606"/>
      <c r="AL31" s="575" t="s">
        <v>196</v>
      </c>
      <c r="AM31" s="319"/>
      <c r="AN31" s="319"/>
      <c r="AO31" s="607"/>
      <c r="AP31" s="342" t="s">
        <v>4</v>
      </c>
      <c r="AQ31" s="343"/>
      <c r="AR31" s="343"/>
      <c r="AS31" s="343"/>
      <c r="AT31" s="567" t="s">
        <v>390</v>
      </c>
      <c r="AU31" s="42"/>
      <c r="AV31" s="42"/>
      <c r="AW31" s="42"/>
      <c r="AX31" s="614" t="s">
        <v>267</v>
      </c>
      <c r="AY31" s="615"/>
      <c r="AZ31" s="615"/>
      <c r="BA31" s="615"/>
      <c r="BB31" s="615"/>
      <c r="BC31" s="615"/>
      <c r="BD31" s="615"/>
      <c r="BE31" s="615"/>
      <c r="BF31" s="616"/>
      <c r="BG31" s="625">
        <v>99.8</v>
      </c>
      <c r="BH31" s="619"/>
      <c r="BI31" s="619"/>
      <c r="BJ31" s="619"/>
      <c r="BK31" s="619"/>
      <c r="BL31" s="619"/>
      <c r="BM31" s="618">
        <v>99.4</v>
      </c>
      <c r="BN31" s="619"/>
      <c r="BO31" s="619"/>
      <c r="BP31" s="619"/>
      <c r="BQ31" s="620"/>
      <c r="BR31" s="625">
        <v>99.7</v>
      </c>
      <c r="BS31" s="619"/>
      <c r="BT31" s="619"/>
      <c r="BU31" s="619"/>
      <c r="BV31" s="619"/>
      <c r="BW31" s="619"/>
      <c r="BX31" s="618">
        <v>99.4</v>
      </c>
      <c r="BY31" s="619"/>
      <c r="BZ31" s="619"/>
      <c r="CA31" s="619"/>
      <c r="CB31" s="620"/>
      <c r="CD31" s="353"/>
      <c r="CE31" s="355"/>
      <c r="CF31" s="570" t="s">
        <v>313</v>
      </c>
      <c r="CG31" s="359"/>
      <c r="CH31" s="359"/>
      <c r="CI31" s="359"/>
      <c r="CJ31" s="359"/>
      <c r="CK31" s="359"/>
      <c r="CL31" s="359"/>
      <c r="CM31" s="359"/>
      <c r="CN31" s="359"/>
      <c r="CO31" s="359"/>
      <c r="CP31" s="359"/>
      <c r="CQ31" s="571"/>
      <c r="CR31" s="572">
        <v>19019</v>
      </c>
      <c r="CS31" s="573"/>
      <c r="CT31" s="573"/>
      <c r="CU31" s="573"/>
      <c r="CV31" s="573"/>
      <c r="CW31" s="573"/>
      <c r="CX31" s="573"/>
      <c r="CY31" s="574"/>
      <c r="CZ31" s="575">
        <v>0.6</v>
      </c>
      <c r="DA31" s="576"/>
      <c r="DB31" s="576"/>
      <c r="DC31" s="577"/>
      <c r="DD31" s="578">
        <v>19019</v>
      </c>
      <c r="DE31" s="573"/>
      <c r="DF31" s="573"/>
      <c r="DG31" s="573"/>
      <c r="DH31" s="573"/>
      <c r="DI31" s="573"/>
      <c r="DJ31" s="573"/>
      <c r="DK31" s="574"/>
      <c r="DL31" s="578">
        <v>19019</v>
      </c>
      <c r="DM31" s="573"/>
      <c r="DN31" s="573"/>
      <c r="DO31" s="573"/>
      <c r="DP31" s="573"/>
      <c r="DQ31" s="573"/>
      <c r="DR31" s="573"/>
      <c r="DS31" s="573"/>
      <c r="DT31" s="573"/>
      <c r="DU31" s="573"/>
      <c r="DV31" s="574"/>
      <c r="DW31" s="575">
        <v>1</v>
      </c>
      <c r="DX31" s="576"/>
      <c r="DY31" s="576"/>
      <c r="DZ31" s="576"/>
      <c r="EA31" s="576"/>
      <c r="EB31" s="576"/>
      <c r="EC31" s="604"/>
    </row>
    <row r="32" spans="2:133" ht="11.25" customHeight="1">
      <c r="B32" s="570" t="s">
        <v>391</v>
      </c>
      <c r="C32" s="359"/>
      <c r="D32" s="359"/>
      <c r="E32" s="359"/>
      <c r="F32" s="359"/>
      <c r="G32" s="359"/>
      <c r="H32" s="359"/>
      <c r="I32" s="359"/>
      <c r="J32" s="359"/>
      <c r="K32" s="359"/>
      <c r="L32" s="359"/>
      <c r="M32" s="359"/>
      <c r="N32" s="359"/>
      <c r="O32" s="359"/>
      <c r="P32" s="359"/>
      <c r="Q32" s="571"/>
      <c r="R32" s="572">
        <v>185914</v>
      </c>
      <c r="S32" s="456"/>
      <c r="T32" s="456"/>
      <c r="U32" s="456"/>
      <c r="V32" s="456"/>
      <c r="W32" s="456"/>
      <c r="X32" s="456"/>
      <c r="Y32" s="585"/>
      <c r="Z32" s="605">
        <v>5.6</v>
      </c>
      <c r="AA32" s="605"/>
      <c r="AB32" s="605"/>
      <c r="AC32" s="605"/>
      <c r="AD32" s="606" t="s">
        <v>196</v>
      </c>
      <c r="AE32" s="606"/>
      <c r="AF32" s="606"/>
      <c r="AG32" s="606"/>
      <c r="AH32" s="606"/>
      <c r="AI32" s="606"/>
      <c r="AJ32" s="606"/>
      <c r="AK32" s="606"/>
      <c r="AL32" s="575" t="s">
        <v>196</v>
      </c>
      <c r="AM32" s="319"/>
      <c r="AN32" s="319"/>
      <c r="AO32" s="607"/>
      <c r="AP32" s="566"/>
      <c r="AQ32" s="408"/>
      <c r="AR32" s="408"/>
      <c r="AS32" s="408"/>
      <c r="AT32" s="568"/>
      <c r="AU32" s="1" t="s">
        <v>241</v>
      </c>
      <c r="AX32" s="570" t="s">
        <v>370</v>
      </c>
      <c r="AY32" s="359"/>
      <c r="AZ32" s="359"/>
      <c r="BA32" s="359"/>
      <c r="BB32" s="359"/>
      <c r="BC32" s="359"/>
      <c r="BD32" s="359"/>
      <c r="BE32" s="359"/>
      <c r="BF32" s="571"/>
      <c r="BG32" s="621">
        <v>100</v>
      </c>
      <c r="BH32" s="573"/>
      <c r="BI32" s="573"/>
      <c r="BJ32" s="573"/>
      <c r="BK32" s="573"/>
      <c r="BL32" s="573"/>
      <c r="BM32" s="319">
        <v>100</v>
      </c>
      <c r="BN32" s="573"/>
      <c r="BO32" s="573"/>
      <c r="BP32" s="573"/>
      <c r="BQ32" s="602"/>
      <c r="BR32" s="621">
        <v>100</v>
      </c>
      <c r="BS32" s="573"/>
      <c r="BT32" s="573"/>
      <c r="BU32" s="573"/>
      <c r="BV32" s="573"/>
      <c r="BW32" s="573"/>
      <c r="BX32" s="319">
        <v>100</v>
      </c>
      <c r="BY32" s="573"/>
      <c r="BZ32" s="573"/>
      <c r="CA32" s="573"/>
      <c r="CB32" s="602"/>
      <c r="CD32" s="356"/>
      <c r="CE32" s="358"/>
      <c r="CF32" s="570" t="s">
        <v>392</v>
      </c>
      <c r="CG32" s="359"/>
      <c r="CH32" s="359"/>
      <c r="CI32" s="359"/>
      <c r="CJ32" s="359"/>
      <c r="CK32" s="359"/>
      <c r="CL32" s="359"/>
      <c r="CM32" s="359"/>
      <c r="CN32" s="359"/>
      <c r="CO32" s="359"/>
      <c r="CP32" s="359"/>
      <c r="CQ32" s="571"/>
      <c r="CR32" s="572" t="s">
        <v>196</v>
      </c>
      <c r="CS32" s="456"/>
      <c r="CT32" s="456"/>
      <c r="CU32" s="456"/>
      <c r="CV32" s="456"/>
      <c r="CW32" s="456"/>
      <c r="CX32" s="456"/>
      <c r="CY32" s="585"/>
      <c r="CZ32" s="575" t="s">
        <v>196</v>
      </c>
      <c r="DA32" s="576"/>
      <c r="DB32" s="576"/>
      <c r="DC32" s="577"/>
      <c r="DD32" s="578" t="s">
        <v>196</v>
      </c>
      <c r="DE32" s="456"/>
      <c r="DF32" s="456"/>
      <c r="DG32" s="456"/>
      <c r="DH32" s="456"/>
      <c r="DI32" s="456"/>
      <c r="DJ32" s="456"/>
      <c r="DK32" s="585"/>
      <c r="DL32" s="578" t="s">
        <v>196</v>
      </c>
      <c r="DM32" s="456"/>
      <c r="DN32" s="456"/>
      <c r="DO32" s="456"/>
      <c r="DP32" s="456"/>
      <c r="DQ32" s="456"/>
      <c r="DR32" s="456"/>
      <c r="DS32" s="456"/>
      <c r="DT32" s="456"/>
      <c r="DU32" s="456"/>
      <c r="DV32" s="585"/>
      <c r="DW32" s="575" t="s">
        <v>196</v>
      </c>
      <c r="DX32" s="576"/>
      <c r="DY32" s="576"/>
      <c r="DZ32" s="576"/>
      <c r="EA32" s="576"/>
      <c r="EB32" s="576"/>
      <c r="EC32" s="604"/>
    </row>
    <row r="33" spans="2:133" ht="11.25" customHeight="1">
      <c r="B33" s="570" t="s">
        <v>228</v>
      </c>
      <c r="C33" s="359"/>
      <c r="D33" s="359"/>
      <c r="E33" s="359"/>
      <c r="F33" s="359"/>
      <c r="G33" s="359"/>
      <c r="H33" s="359"/>
      <c r="I33" s="359"/>
      <c r="J33" s="359"/>
      <c r="K33" s="359"/>
      <c r="L33" s="359"/>
      <c r="M33" s="359"/>
      <c r="N33" s="359"/>
      <c r="O33" s="359"/>
      <c r="P33" s="359"/>
      <c r="Q33" s="571"/>
      <c r="R33" s="572">
        <v>16118</v>
      </c>
      <c r="S33" s="456"/>
      <c r="T33" s="456"/>
      <c r="U33" s="456"/>
      <c r="V33" s="456"/>
      <c r="W33" s="456"/>
      <c r="X33" s="456"/>
      <c r="Y33" s="585"/>
      <c r="Z33" s="605">
        <v>0.5</v>
      </c>
      <c r="AA33" s="605"/>
      <c r="AB33" s="605"/>
      <c r="AC33" s="605"/>
      <c r="AD33" s="606" t="s">
        <v>196</v>
      </c>
      <c r="AE33" s="606"/>
      <c r="AF33" s="606"/>
      <c r="AG33" s="606"/>
      <c r="AH33" s="606"/>
      <c r="AI33" s="606"/>
      <c r="AJ33" s="606"/>
      <c r="AK33" s="606"/>
      <c r="AL33" s="575" t="s">
        <v>196</v>
      </c>
      <c r="AM33" s="319"/>
      <c r="AN33" s="319"/>
      <c r="AO33" s="607"/>
      <c r="AP33" s="345"/>
      <c r="AQ33" s="346"/>
      <c r="AR33" s="346"/>
      <c r="AS33" s="346"/>
      <c r="AT33" s="569"/>
      <c r="AU33" s="43"/>
      <c r="AV33" s="43"/>
      <c r="AW33" s="43"/>
      <c r="AX33" s="550" t="s">
        <v>156</v>
      </c>
      <c r="AY33" s="551"/>
      <c r="AZ33" s="551"/>
      <c r="BA33" s="551"/>
      <c r="BB33" s="551"/>
      <c r="BC33" s="551"/>
      <c r="BD33" s="551"/>
      <c r="BE33" s="551"/>
      <c r="BF33" s="552"/>
      <c r="BG33" s="617">
        <v>99.5</v>
      </c>
      <c r="BH33" s="554"/>
      <c r="BI33" s="554"/>
      <c r="BJ33" s="554"/>
      <c r="BK33" s="554"/>
      <c r="BL33" s="554"/>
      <c r="BM33" s="598">
        <v>98.7</v>
      </c>
      <c r="BN33" s="554"/>
      <c r="BO33" s="554"/>
      <c r="BP33" s="554"/>
      <c r="BQ33" s="593"/>
      <c r="BR33" s="617">
        <v>99.4</v>
      </c>
      <c r="BS33" s="554"/>
      <c r="BT33" s="554"/>
      <c r="BU33" s="554"/>
      <c r="BV33" s="554"/>
      <c r="BW33" s="554"/>
      <c r="BX33" s="598">
        <v>98.6</v>
      </c>
      <c r="BY33" s="554"/>
      <c r="BZ33" s="554"/>
      <c r="CA33" s="554"/>
      <c r="CB33" s="593"/>
      <c r="CD33" s="570" t="s">
        <v>394</v>
      </c>
      <c r="CE33" s="359"/>
      <c r="CF33" s="359"/>
      <c r="CG33" s="359"/>
      <c r="CH33" s="359"/>
      <c r="CI33" s="359"/>
      <c r="CJ33" s="359"/>
      <c r="CK33" s="359"/>
      <c r="CL33" s="359"/>
      <c r="CM33" s="359"/>
      <c r="CN33" s="359"/>
      <c r="CO33" s="359"/>
      <c r="CP33" s="359"/>
      <c r="CQ33" s="571"/>
      <c r="CR33" s="572">
        <v>1544419</v>
      </c>
      <c r="CS33" s="573"/>
      <c r="CT33" s="573"/>
      <c r="CU33" s="573"/>
      <c r="CV33" s="573"/>
      <c r="CW33" s="573"/>
      <c r="CX33" s="573"/>
      <c r="CY33" s="574"/>
      <c r="CZ33" s="575">
        <v>48.2</v>
      </c>
      <c r="DA33" s="576"/>
      <c r="DB33" s="576"/>
      <c r="DC33" s="577"/>
      <c r="DD33" s="578">
        <v>1159706</v>
      </c>
      <c r="DE33" s="573"/>
      <c r="DF33" s="573"/>
      <c r="DG33" s="573"/>
      <c r="DH33" s="573"/>
      <c r="DI33" s="573"/>
      <c r="DJ33" s="573"/>
      <c r="DK33" s="574"/>
      <c r="DL33" s="578">
        <v>742891</v>
      </c>
      <c r="DM33" s="573"/>
      <c r="DN33" s="573"/>
      <c r="DO33" s="573"/>
      <c r="DP33" s="573"/>
      <c r="DQ33" s="573"/>
      <c r="DR33" s="573"/>
      <c r="DS33" s="573"/>
      <c r="DT33" s="573"/>
      <c r="DU33" s="573"/>
      <c r="DV33" s="574"/>
      <c r="DW33" s="575">
        <v>38.299999999999997</v>
      </c>
      <c r="DX33" s="576"/>
      <c r="DY33" s="576"/>
      <c r="DZ33" s="576"/>
      <c r="EA33" s="576"/>
      <c r="EB33" s="576"/>
      <c r="EC33" s="604"/>
    </row>
    <row r="34" spans="2:133" ht="11.25" customHeight="1">
      <c r="B34" s="570" t="s">
        <v>145</v>
      </c>
      <c r="C34" s="359"/>
      <c r="D34" s="359"/>
      <c r="E34" s="359"/>
      <c r="F34" s="359"/>
      <c r="G34" s="359"/>
      <c r="H34" s="359"/>
      <c r="I34" s="359"/>
      <c r="J34" s="359"/>
      <c r="K34" s="359"/>
      <c r="L34" s="359"/>
      <c r="M34" s="359"/>
      <c r="N34" s="359"/>
      <c r="O34" s="359"/>
      <c r="P34" s="359"/>
      <c r="Q34" s="571"/>
      <c r="R34" s="572">
        <v>74804</v>
      </c>
      <c r="S34" s="456"/>
      <c r="T34" s="456"/>
      <c r="U34" s="456"/>
      <c r="V34" s="456"/>
      <c r="W34" s="456"/>
      <c r="X34" s="456"/>
      <c r="Y34" s="585"/>
      <c r="Z34" s="605">
        <v>2.2999999999999998</v>
      </c>
      <c r="AA34" s="605"/>
      <c r="AB34" s="605"/>
      <c r="AC34" s="605"/>
      <c r="AD34" s="606" t="s">
        <v>196</v>
      </c>
      <c r="AE34" s="606"/>
      <c r="AF34" s="606"/>
      <c r="AG34" s="606"/>
      <c r="AH34" s="606"/>
      <c r="AI34" s="606"/>
      <c r="AJ34" s="606"/>
      <c r="AK34" s="606"/>
      <c r="AL34" s="575" t="s">
        <v>196</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397</v>
      </c>
      <c r="CE34" s="359"/>
      <c r="CF34" s="359"/>
      <c r="CG34" s="359"/>
      <c r="CH34" s="359"/>
      <c r="CI34" s="359"/>
      <c r="CJ34" s="359"/>
      <c r="CK34" s="359"/>
      <c r="CL34" s="359"/>
      <c r="CM34" s="359"/>
      <c r="CN34" s="359"/>
      <c r="CO34" s="359"/>
      <c r="CP34" s="359"/>
      <c r="CQ34" s="571"/>
      <c r="CR34" s="572">
        <v>570287</v>
      </c>
      <c r="CS34" s="456"/>
      <c r="CT34" s="456"/>
      <c r="CU34" s="456"/>
      <c r="CV34" s="456"/>
      <c r="CW34" s="456"/>
      <c r="CX34" s="456"/>
      <c r="CY34" s="585"/>
      <c r="CZ34" s="575">
        <v>17.8</v>
      </c>
      <c r="DA34" s="576"/>
      <c r="DB34" s="576"/>
      <c r="DC34" s="577"/>
      <c r="DD34" s="578">
        <v>395390</v>
      </c>
      <c r="DE34" s="456"/>
      <c r="DF34" s="456"/>
      <c r="DG34" s="456"/>
      <c r="DH34" s="456"/>
      <c r="DI34" s="456"/>
      <c r="DJ34" s="456"/>
      <c r="DK34" s="585"/>
      <c r="DL34" s="578">
        <v>235104</v>
      </c>
      <c r="DM34" s="456"/>
      <c r="DN34" s="456"/>
      <c r="DO34" s="456"/>
      <c r="DP34" s="456"/>
      <c r="DQ34" s="456"/>
      <c r="DR34" s="456"/>
      <c r="DS34" s="456"/>
      <c r="DT34" s="456"/>
      <c r="DU34" s="456"/>
      <c r="DV34" s="585"/>
      <c r="DW34" s="575">
        <v>12.1</v>
      </c>
      <c r="DX34" s="576"/>
      <c r="DY34" s="576"/>
      <c r="DZ34" s="576"/>
      <c r="EA34" s="576"/>
      <c r="EB34" s="576"/>
      <c r="EC34" s="604"/>
    </row>
    <row r="35" spans="2:133" ht="11.25" customHeight="1">
      <c r="B35" s="570" t="s">
        <v>399</v>
      </c>
      <c r="C35" s="359"/>
      <c r="D35" s="359"/>
      <c r="E35" s="359"/>
      <c r="F35" s="359"/>
      <c r="G35" s="359"/>
      <c r="H35" s="359"/>
      <c r="I35" s="359"/>
      <c r="J35" s="359"/>
      <c r="K35" s="359"/>
      <c r="L35" s="359"/>
      <c r="M35" s="359"/>
      <c r="N35" s="359"/>
      <c r="O35" s="359"/>
      <c r="P35" s="359"/>
      <c r="Q35" s="571"/>
      <c r="R35" s="572">
        <v>253559</v>
      </c>
      <c r="S35" s="456"/>
      <c r="T35" s="456"/>
      <c r="U35" s="456"/>
      <c r="V35" s="456"/>
      <c r="W35" s="456"/>
      <c r="X35" s="456"/>
      <c r="Y35" s="585"/>
      <c r="Z35" s="605">
        <v>7.7</v>
      </c>
      <c r="AA35" s="605"/>
      <c r="AB35" s="605"/>
      <c r="AC35" s="605"/>
      <c r="AD35" s="606" t="s">
        <v>196</v>
      </c>
      <c r="AE35" s="606"/>
      <c r="AF35" s="606"/>
      <c r="AG35" s="606"/>
      <c r="AH35" s="606"/>
      <c r="AI35" s="606"/>
      <c r="AJ35" s="606"/>
      <c r="AK35" s="606"/>
      <c r="AL35" s="575" t="s">
        <v>196</v>
      </c>
      <c r="AM35" s="319"/>
      <c r="AN35" s="319"/>
      <c r="AO35" s="607"/>
      <c r="AP35" s="16"/>
      <c r="AQ35" s="485" t="s">
        <v>400</v>
      </c>
      <c r="AR35" s="486"/>
      <c r="AS35" s="486"/>
      <c r="AT35" s="486"/>
      <c r="AU35" s="486"/>
      <c r="AV35" s="486"/>
      <c r="AW35" s="486"/>
      <c r="AX35" s="486"/>
      <c r="AY35" s="486"/>
      <c r="AZ35" s="486"/>
      <c r="BA35" s="486"/>
      <c r="BB35" s="486"/>
      <c r="BC35" s="486"/>
      <c r="BD35" s="486"/>
      <c r="BE35" s="486"/>
      <c r="BF35" s="528"/>
      <c r="BG35" s="485" t="s">
        <v>205</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402</v>
      </c>
      <c r="CE35" s="359"/>
      <c r="CF35" s="359"/>
      <c r="CG35" s="359"/>
      <c r="CH35" s="359"/>
      <c r="CI35" s="359"/>
      <c r="CJ35" s="359"/>
      <c r="CK35" s="359"/>
      <c r="CL35" s="359"/>
      <c r="CM35" s="359"/>
      <c r="CN35" s="359"/>
      <c r="CO35" s="359"/>
      <c r="CP35" s="359"/>
      <c r="CQ35" s="571"/>
      <c r="CR35" s="572">
        <v>4550</v>
      </c>
      <c r="CS35" s="573"/>
      <c r="CT35" s="573"/>
      <c r="CU35" s="573"/>
      <c r="CV35" s="573"/>
      <c r="CW35" s="573"/>
      <c r="CX35" s="573"/>
      <c r="CY35" s="574"/>
      <c r="CZ35" s="575">
        <v>0.1</v>
      </c>
      <c r="DA35" s="576"/>
      <c r="DB35" s="576"/>
      <c r="DC35" s="577"/>
      <c r="DD35" s="578">
        <v>3129</v>
      </c>
      <c r="DE35" s="573"/>
      <c r="DF35" s="573"/>
      <c r="DG35" s="573"/>
      <c r="DH35" s="573"/>
      <c r="DI35" s="573"/>
      <c r="DJ35" s="573"/>
      <c r="DK35" s="574"/>
      <c r="DL35" s="578">
        <v>3129</v>
      </c>
      <c r="DM35" s="573"/>
      <c r="DN35" s="573"/>
      <c r="DO35" s="573"/>
      <c r="DP35" s="573"/>
      <c r="DQ35" s="573"/>
      <c r="DR35" s="573"/>
      <c r="DS35" s="573"/>
      <c r="DT35" s="573"/>
      <c r="DU35" s="573"/>
      <c r="DV35" s="574"/>
      <c r="DW35" s="575">
        <v>0.2</v>
      </c>
      <c r="DX35" s="576"/>
      <c r="DY35" s="576"/>
      <c r="DZ35" s="576"/>
      <c r="EA35" s="576"/>
      <c r="EB35" s="576"/>
      <c r="EC35" s="604"/>
    </row>
    <row r="36" spans="2:133" ht="11.25" customHeight="1">
      <c r="B36" s="570" t="s">
        <v>371</v>
      </c>
      <c r="C36" s="359"/>
      <c r="D36" s="359"/>
      <c r="E36" s="359"/>
      <c r="F36" s="359"/>
      <c r="G36" s="359"/>
      <c r="H36" s="359"/>
      <c r="I36" s="359"/>
      <c r="J36" s="359"/>
      <c r="K36" s="359"/>
      <c r="L36" s="359"/>
      <c r="M36" s="359"/>
      <c r="N36" s="359"/>
      <c r="O36" s="359"/>
      <c r="P36" s="359"/>
      <c r="Q36" s="571"/>
      <c r="R36" s="572">
        <v>72171</v>
      </c>
      <c r="S36" s="456"/>
      <c r="T36" s="456"/>
      <c r="U36" s="456"/>
      <c r="V36" s="456"/>
      <c r="W36" s="456"/>
      <c r="X36" s="456"/>
      <c r="Y36" s="585"/>
      <c r="Z36" s="605">
        <v>2.2000000000000002</v>
      </c>
      <c r="AA36" s="605"/>
      <c r="AB36" s="605"/>
      <c r="AC36" s="605"/>
      <c r="AD36" s="606" t="s">
        <v>196</v>
      </c>
      <c r="AE36" s="606"/>
      <c r="AF36" s="606"/>
      <c r="AG36" s="606"/>
      <c r="AH36" s="606"/>
      <c r="AI36" s="606"/>
      <c r="AJ36" s="606"/>
      <c r="AK36" s="606"/>
      <c r="AL36" s="575" t="s">
        <v>196</v>
      </c>
      <c r="AM36" s="319"/>
      <c r="AN36" s="319"/>
      <c r="AO36" s="607"/>
      <c r="AP36" s="16"/>
      <c r="AQ36" s="608" t="s">
        <v>386</v>
      </c>
      <c r="AR36" s="609"/>
      <c r="AS36" s="609"/>
      <c r="AT36" s="609"/>
      <c r="AU36" s="609"/>
      <c r="AV36" s="609"/>
      <c r="AW36" s="609"/>
      <c r="AX36" s="609"/>
      <c r="AY36" s="610"/>
      <c r="AZ36" s="611">
        <v>442219</v>
      </c>
      <c r="BA36" s="612"/>
      <c r="BB36" s="612"/>
      <c r="BC36" s="612"/>
      <c r="BD36" s="612"/>
      <c r="BE36" s="612"/>
      <c r="BF36" s="613"/>
      <c r="BG36" s="614" t="s">
        <v>404</v>
      </c>
      <c r="BH36" s="615"/>
      <c r="BI36" s="615"/>
      <c r="BJ36" s="615"/>
      <c r="BK36" s="615"/>
      <c r="BL36" s="615"/>
      <c r="BM36" s="615"/>
      <c r="BN36" s="615"/>
      <c r="BO36" s="615"/>
      <c r="BP36" s="615"/>
      <c r="BQ36" s="615"/>
      <c r="BR36" s="615"/>
      <c r="BS36" s="615"/>
      <c r="BT36" s="615"/>
      <c r="BU36" s="616"/>
      <c r="BV36" s="611">
        <v>447</v>
      </c>
      <c r="BW36" s="612"/>
      <c r="BX36" s="612"/>
      <c r="BY36" s="612"/>
      <c r="BZ36" s="612"/>
      <c r="CA36" s="612"/>
      <c r="CB36" s="613"/>
      <c r="CD36" s="570" t="s">
        <v>27</v>
      </c>
      <c r="CE36" s="359"/>
      <c r="CF36" s="359"/>
      <c r="CG36" s="359"/>
      <c r="CH36" s="359"/>
      <c r="CI36" s="359"/>
      <c r="CJ36" s="359"/>
      <c r="CK36" s="359"/>
      <c r="CL36" s="359"/>
      <c r="CM36" s="359"/>
      <c r="CN36" s="359"/>
      <c r="CO36" s="359"/>
      <c r="CP36" s="359"/>
      <c r="CQ36" s="571"/>
      <c r="CR36" s="572">
        <v>541985</v>
      </c>
      <c r="CS36" s="456"/>
      <c r="CT36" s="456"/>
      <c r="CU36" s="456"/>
      <c r="CV36" s="456"/>
      <c r="CW36" s="456"/>
      <c r="CX36" s="456"/>
      <c r="CY36" s="585"/>
      <c r="CZ36" s="575">
        <v>16.899999999999999</v>
      </c>
      <c r="DA36" s="576"/>
      <c r="DB36" s="576"/>
      <c r="DC36" s="577"/>
      <c r="DD36" s="578">
        <v>416330</v>
      </c>
      <c r="DE36" s="456"/>
      <c r="DF36" s="456"/>
      <c r="DG36" s="456"/>
      <c r="DH36" s="456"/>
      <c r="DI36" s="456"/>
      <c r="DJ36" s="456"/>
      <c r="DK36" s="585"/>
      <c r="DL36" s="578">
        <v>300619</v>
      </c>
      <c r="DM36" s="456"/>
      <c r="DN36" s="456"/>
      <c r="DO36" s="456"/>
      <c r="DP36" s="456"/>
      <c r="DQ36" s="456"/>
      <c r="DR36" s="456"/>
      <c r="DS36" s="456"/>
      <c r="DT36" s="456"/>
      <c r="DU36" s="456"/>
      <c r="DV36" s="585"/>
      <c r="DW36" s="575">
        <v>15.5</v>
      </c>
      <c r="DX36" s="576"/>
      <c r="DY36" s="576"/>
      <c r="DZ36" s="576"/>
      <c r="EA36" s="576"/>
      <c r="EB36" s="576"/>
      <c r="EC36" s="604"/>
    </row>
    <row r="37" spans="2:133" ht="11.25" customHeight="1">
      <c r="B37" s="570" t="s">
        <v>395</v>
      </c>
      <c r="C37" s="359"/>
      <c r="D37" s="359"/>
      <c r="E37" s="359"/>
      <c r="F37" s="359"/>
      <c r="G37" s="359"/>
      <c r="H37" s="359"/>
      <c r="I37" s="359"/>
      <c r="J37" s="359"/>
      <c r="K37" s="359"/>
      <c r="L37" s="359"/>
      <c r="M37" s="359"/>
      <c r="N37" s="359"/>
      <c r="O37" s="359"/>
      <c r="P37" s="359"/>
      <c r="Q37" s="571"/>
      <c r="R37" s="572">
        <v>54343</v>
      </c>
      <c r="S37" s="456"/>
      <c r="T37" s="456"/>
      <c r="U37" s="456"/>
      <c r="V37" s="456"/>
      <c r="W37" s="456"/>
      <c r="X37" s="456"/>
      <c r="Y37" s="585"/>
      <c r="Z37" s="605">
        <v>1.6</v>
      </c>
      <c r="AA37" s="605"/>
      <c r="AB37" s="605"/>
      <c r="AC37" s="605"/>
      <c r="AD37" s="606">
        <v>3261</v>
      </c>
      <c r="AE37" s="606"/>
      <c r="AF37" s="606"/>
      <c r="AG37" s="606"/>
      <c r="AH37" s="606"/>
      <c r="AI37" s="606"/>
      <c r="AJ37" s="606"/>
      <c r="AK37" s="606"/>
      <c r="AL37" s="575">
        <v>0.2</v>
      </c>
      <c r="AM37" s="319"/>
      <c r="AN37" s="319"/>
      <c r="AO37" s="607"/>
      <c r="AQ37" s="600" t="s">
        <v>405</v>
      </c>
      <c r="AR37" s="417"/>
      <c r="AS37" s="417"/>
      <c r="AT37" s="417"/>
      <c r="AU37" s="417"/>
      <c r="AV37" s="417"/>
      <c r="AW37" s="417"/>
      <c r="AX37" s="417"/>
      <c r="AY37" s="601"/>
      <c r="AZ37" s="572">
        <v>114334</v>
      </c>
      <c r="BA37" s="456"/>
      <c r="BB37" s="456"/>
      <c r="BC37" s="456"/>
      <c r="BD37" s="573"/>
      <c r="BE37" s="573"/>
      <c r="BF37" s="602"/>
      <c r="BG37" s="570" t="s">
        <v>406</v>
      </c>
      <c r="BH37" s="359"/>
      <c r="BI37" s="359"/>
      <c r="BJ37" s="359"/>
      <c r="BK37" s="359"/>
      <c r="BL37" s="359"/>
      <c r="BM37" s="359"/>
      <c r="BN37" s="359"/>
      <c r="BO37" s="359"/>
      <c r="BP37" s="359"/>
      <c r="BQ37" s="359"/>
      <c r="BR37" s="359"/>
      <c r="BS37" s="359"/>
      <c r="BT37" s="359"/>
      <c r="BU37" s="571"/>
      <c r="BV37" s="572">
        <v>-6603</v>
      </c>
      <c r="BW37" s="456"/>
      <c r="BX37" s="456"/>
      <c r="BY37" s="456"/>
      <c r="BZ37" s="456"/>
      <c r="CA37" s="456"/>
      <c r="CB37" s="603"/>
      <c r="CD37" s="570" t="s">
        <v>158</v>
      </c>
      <c r="CE37" s="359"/>
      <c r="CF37" s="359"/>
      <c r="CG37" s="359"/>
      <c r="CH37" s="359"/>
      <c r="CI37" s="359"/>
      <c r="CJ37" s="359"/>
      <c r="CK37" s="359"/>
      <c r="CL37" s="359"/>
      <c r="CM37" s="359"/>
      <c r="CN37" s="359"/>
      <c r="CO37" s="359"/>
      <c r="CP37" s="359"/>
      <c r="CQ37" s="571"/>
      <c r="CR37" s="572">
        <v>56251</v>
      </c>
      <c r="CS37" s="573"/>
      <c r="CT37" s="573"/>
      <c r="CU37" s="573"/>
      <c r="CV37" s="573"/>
      <c r="CW37" s="573"/>
      <c r="CX37" s="573"/>
      <c r="CY37" s="574"/>
      <c r="CZ37" s="575">
        <v>1.8</v>
      </c>
      <c r="DA37" s="576"/>
      <c r="DB37" s="576"/>
      <c r="DC37" s="577"/>
      <c r="DD37" s="578">
        <v>56251</v>
      </c>
      <c r="DE37" s="573"/>
      <c r="DF37" s="573"/>
      <c r="DG37" s="573"/>
      <c r="DH37" s="573"/>
      <c r="DI37" s="573"/>
      <c r="DJ37" s="573"/>
      <c r="DK37" s="574"/>
      <c r="DL37" s="578">
        <v>44259</v>
      </c>
      <c r="DM37" s="573"/>
      <c r="DN37" s="573"/>
      <c r="DO37" s="573"/>
      <c r="DP37" s="573"/>
      <c r="DQ37" s="573"/>
      <c r="DR37" s="573"/>
      <c r="DS37" s="573"/>
      <c r="DT37" s="573"/>
      <c r="DU37" s="573"/>
      <c r="DV37" s="574"/>
      <c r="DW37" s="575">
        <v>2.2999999999999998</v>
      </c>
      <c r="DX37" s="576"/>
      <c r="DY37" s="576"/>
      <c r="DZ37" s="576"/>
      <c r="EA37" s="576"/>
      <c r="EB37" s="576"/>
      <c r="EC37" s="604"/>
    </row>
    <row r="38" spans="2:133" ht="11.25" customHeight="1">
      <c r="B38" s="570" t="s">
        <v>408</v>
      </c>
      <c r="C38" s="359"/>
      <c r="D38" s="359"/>
      <c r="E38" s="359"/>
      <c r="F38" s="359"/>
      <c r="G38" s="359"/>
      <c r="H38" s="359"/>
      <c r="I38" s="359"/>
      <c r="J38" s="359"/>
      <c r="K38" s="359"/>
      <c r="L38" s="359"/>
      <c r="M38" s="359"/>
      <c r="N38" s="359"/>
      <c r="O38" s="359"/>
      <c r="P38" s="359"/>
      <c r="Q38" s="571"/>
      <c r="R38" s="572">
        <v>231575</v>
      </c>
      <c r="S38" s="456"/>
      <c r="T38" s="456"/>
      <c r="U38" s="456"/>
      <c r="V38" s="456"/>
      <c r="W38" s="456"/>
      <c r="X38" s="456"/>
      <c r="Y38" s="585"/>
      <c r="Z38" s="605">
        <v>7</v>
      </c>
      <c r="AA38" s="605"/>
      <c r="AB38" s="605"/>
      <c r="AC38" s="605"/>
      <c r="AD38" s="606" t="s">
        <v>196</v>
      </c>
      <c r="AE38" s="606"/>
      <c r="AF38" s="606"/>
      <c r="AG38" s="606"/>
      <c r="AH38" s="606"/>
      <c r="AI38" s="606"/>
      <c r="AJ38" s="606"/>
      <c r="AK38" s="606"/>
      <c r="AL38" s="575" t="s">
        <v>196</v>
      </c>
      <c r="AM38" s="319"/>
      <c r="AN38" s="319"/>
      <c r="AO38" s="607"/>
      <c r="AQ38" s="600" t="s">
        <v>410</v>
      </c>
      <c r="AR38" s="417"/>
      <c r="AS38" s="417"/>
      <c r="AT38" s="417"/>
      <c r="AU38" s="417"/>
      <c r="AV38" s="417"/>
      <c r="AW38" s="417"/>
      <c r="AX38" s="417"/>
      <c r="AY38" s="601"/>
      <c r="AZ38" s="572">
        <v>87404</v>
      </c>
      <c r="BA38" s="456"/>
      <c r="BB38" s="456"/>
      <c r="BC38" s="456"/>
      <c r="BD38" s="573"/>
      <c r="BE38" s="573"/>
      <c r="BF38" s="602"/>
      <c r="BG38" s="570" t="s">
        <v>411</v>
      </c>
      <c r="BH38" s="359"/>
      <c r="BI38" s="359"/>
      <c r="BJ38" s="359"/>
      <c r="BK38" s="359"/>
      <c r="BL38" s="359"/>
      <c r="BM38" s="359"/>
      <c r="BN38" s="359"/>
      <c r="BO38" s="359"/>
      <c r="BP38" s="359"/>
      <c r="BQ38" s="359"/>
      <c r="BR38" s="359"/>
      <c r="BS38" s="359"/>
      <c r="BT38" s="359"/>
      <c r="BU38" s="571"/>
      <c r="BV38" s="572">
        <v>400</v>
      </c>
      <c r="BW38" s="456"/>
      <c r="BX38" s="456"/>
      <c r="BY38" s="456"/>
      <c r="BZ38" s="456"/>
      <c r="CA38" s="456"/>
      <c r="CB38" s="603"/>
      <c r="CD38" s="570" t="s">
        <v>412</v>
      </c>
      <c r="CE38" s="359"/>
      <c r="CF38" s="359"/>
      <c r="CG38" s="359"/>
      <c r="CH38" s="359"/>
      <c r="CI38" s="359"/>
      <c r="CJ38" s="359"/>
      <c r="CK38" s="359"/>
      <c r="CL38" s="359"/>
      <c r="CM38" s="359"/>
      <c r="CN38" s="359"/>
      <c r="CO38" s="359"/>
      <c r="CP38" s="359"/>
      <c r="CQ38" s="571"/>
      <c r="CR38" s="572">
        <v>240481</v>
      </c>
      <c r="CS38" s="456"/>
      <c r="CT38" s="456"/>
      <c r="CU38" s="456"/>
      <c r="CV38" s="456"/>
      <c r="CW38" s="456"/>
      <c r="CX38" s="456"/>
      <c r="CY38" s="585"/>
      <c r="CZ38" s="575">
        <v>7.5</v>
      </c>
      <c r="DA38" s="576"/>
      <c r="DB38" s="576"/>
      <c r="DC38" s="577"/>
      <c r="DD38" s="578">
        <v>204039</v>
      </c>
      <c r="DE38" s="456"/>
      <c r="DF38" s="456"/>
      <c r="DG38" s="456"/>
      <c r="DH38" s="456"/>
      <c r="DI38" s="456"/>
      <c r="DJ38" s="456"/>
      <c r="DK38" s="585"/>
      <c r="DL38" s="578">
        <v>204039</v>
      </c>
      <c r="DM38" s="456"/>
      <c r="DN38" s="456"/>
      <c r="DO38" s="456"/>
      <c r="DP38" s="456"/>
      <c r="DQ38" s="456"/>
      <c r="DR38" s="456"/>
      <c r="DS38" s="456"/>
      <c r="DT38" s="456"/>
      <c r="DU38" s="456"/>
      <c r="DV38" s="585"/>
      <c r="DW38" s="575">
        <v>10.5</v>
      </c>
      <c r="DX38" s="576"/>
      <c r="DY38" s="576"/>
      <c r="DZ38" s="576"/>
      <c r="EA38" s="576"/>
      <c r="EB38" s="576"/>
      <c r="EC38" s="604"/>
    </row>
    <row r="39" spans="2:133" ht="11.25" customHeight="1">
      <c r="B39" s="570" t="s">
        <v>413</v>
      </c>
      <c r="C39" s="359"/>
      <c r="D39" s="359"/>
      <c r="E39" s="359"/>
      <c r="F39" s="359"/>
      <c r="G39" s="359"/>
      <c r="H39" s="359"/>
      <c r="I39" s="359"/>
      <c r="J39" s="359"/>
      <c r="K39" s="359"/>
      <c r="L39" s="359"/>
      <c r="M39" s="359"/>
      <c r="N39" s="359"/>
      <c r="O39" s="359"/>
      <c r="P39" s="359"/>
      <c r="Q39" s="571"/>
      <c r="R39" s="572" t="s">
        <v>196</v>
      </c>
      <c r="S39" s="456"/>
      <c r="T39" s="456"/>
      <c r="U39" s="456"/>
      <c r="V39" s="456"/>
      <c r="W39" s="456"/>
      <c r="X39" s="456"/>
      <c r="Y39" s="585"/>
      <c r="Z39" s="605" t="s">
        <v>196</v>
      </c>
      <c r="AA39" s="605"/>
      <c r="AB39" s="605"/>
      <c r="AC39" s="605"/>
      <c r="AD39" s="606" t="s">
        <v>196</v>
      </c>
      <c r="AE39" s="606"/>
      <c r="AF39" s="606"/>
      <c r="AG39" s="606"/>
      <c r="AH39" s="606"/>
      <c r="AI39" s="606"/>
      <c r="AJ39" s="606"/>
      <c r="AK39" s="606"/>
      <c r="AL39" s="575" t="s">
        <v>196</v>
      </c>
      <c r="AM39" s="319"/>
      <c r="AN39" s="319"/>
      <c r="AO39" s="607"/>
      <c r="AQ39" s="600" t="s">
        <v>414</v>
      </c>
      <c r="AR39" s="417"/>
      <c r="AS39" s="417"/>
      <c r="AT39" s="417"/>
      <c r="AU39" s="417"/>
      <c r="AV39" s="417"/>
      <c r="AW39" s="417"/>
      <c r="AX39" s="417"/>
      <c r="AY39" s="601"/>
      <c r="AZ39" s="572">
        <v>1800</v>
      </c>
      <c r="BA39" s="456"/>
      <c r="BB39" s="456"/>
      <c r="BC39" s="456"/>
      <c r="BD39" s="573"/>
      <c r="BE39" s="573"/>
      <c r="BF39" s="602"/>
      <c r="BG39" s="570" t="s">
        <v>333</v>
      </c>
      <c r="BH39" s="359"/>
      <c r="BI39" s="359"/>
      <c r="BJ39" s="359"/>
      <c r="BK39" s="359"/>
      <c r="BL39" s="359"/>
      <c r="BM39" s="359"/>
      <c r="BN39" s="359"/>
      <c r="BO39" s="359"/>
      <c r="BP39" s="359"/>
      <c r="BQ39" s="359"/>
      <c r="BR39" s="359"/>
      <c r="BS39" s="359"/>
      <c r="BT39" s="359"/>
      <c r="BU39" s="571"/>
      <c r="BV39" s="572">
        <v>563</v>
      </c>
      <c r="BW39" s="456"/>
      <c r="BX39" s="456"/>
      <c r="BY39" s="456"/>
      <c r="BZ39" s="456"/>
      <c r="CA39" s="456"/>
      <c r="CB39" s="603"/>
      <c r="CD39" s="570" t="s">
        <v>416</v>
      </c>
      <c r="CE39" s="359"/>
      <c r="CF39" s="359"/>
      <c r="CG39" s="359"/>
      <c r="CH39" s="359"/>
      <c r="CI39" s="359"/>
      <c r="CJ39" s="359"/>
      <c r="CK39" s="359"/>
      <c r="CL39" s="359"/>
      <c r="CM39" s="359"/>
      <c r="CN39" s="359"/>
      <c r="CO39" s="359"/>
      <c r="CP39" s="359"/>
      <c r="CQ39" s="571"/>
      <c r="CR39" s="572">
        <v>86374</v>
      </c>
      <c r="CS39" s="573"/>
      <c r="CT39" s="573"/>
      <c r="CU39" s="573"/>
      <c r="CV39" s="573"/>
      <c r="CW39" s="573"/>
      <c r="CX39" s="573"/>
      <c r="CY39" s="574"/>
      <c r="CZ39" s="575">
        <v>2.7</v>
      </c>
      <c r="DA39" s="576"/>
      <c r="DB39" s="576"/>
      <c r="DC39" s="577"/>
      <c r="DD39" s="578">
        <v>40076</v>
      </c>
      <c r="DE39" s="573"/>
      <c r="DF39" s="573"/>
      <c r="DG39" s="573"/>
      <c r="DH39" s="573"/>
      <c r="DI39" s="573"/>
      <c r="DJ39" s="573"/>
      <c r="DK39" s="574"/>
      <c r="DL39" s="578" t="s">
        <v>196</v>
      </c>
      <c r="DM39" s="573"/>
      <c r="DN39" s="573"/>
      <c r="DO39" s="573"/>
      <c r="DP39" s="573"/>
      <c r="DQ39" s="573"/>
      <c r="DR39" s="573"/>
      <c r="DS39" s="573"/>
      <c r="DT39" s="573"/>
      <c r="DU39" s="573"/>
      <c r="DV39" s="574"/>
      <c r="DW39" s="575" t="s">
        <v>196</v>
      </c>
      <c r="DX39" s="576"/>
      <c r="DY39" s="576"/>
      <c r="DZ39" s="576"/>
      <c r="EA39" s="576"/>
      <c r="EB39" s="576"/>
      <c r="EC39" s="604"/>
    </row>
    <row r="40" spans="2:133" ht="11.25" customHeight="1">
      <c r="B40" s="570" t="s">
        <v>420</v>
      </c>
      <c r="C40" s="359"/>
      <c r="D40" s="359"/>
      <c r="E40" s="359"/>
      <c r="F40" s="359"/>
      <c r="G40" s="359"/>
      <c r="H40" s="359"/>
      <c r="I40" s="359"/>
      <c r="J40" s="359"/>
      <c r="K40" s="359"/>
      <c r="L40" s="359"/>
      <c r="M40" s="359"/>
      <c r="N40" s="359"/>
      <c r="O40" s="359"/>
      <c r="P40" s="359"/>
      <c r="Q40" s="571"/>
      <c r="R40" s="572">
        <v>3175</v>
      </c>
      <c r="S40" s="456"/>
      <c r="T40" s="456"/>
      <c r="U40" s="456"/>
      <c r="V40" s="456"/>
      <c r="W40" s="456"/>
      <c r="X40" s="456"/>
      <c r="Y40" s="585"/>
      <c r="Z40" s="605">
        <v>0.1</v>
      </c>
      <c r="AA40" s="605"/>
      <c r="AB40" s="605"/>
      <c r="AC40" s="605"/>
      <c r="AD40" s="606" t="s">
        <v>196</v>
      </c>
      <c r="AE40" s="606"/>
      <c r="AF40" s="606"/>
      <c r="AG40" s="606"/>
      <c r="AH40" s="606"/>
      <c r="AI40" s="606"/>
      <c r="AJ40" s="606"/>
      <c r="AK40" s="606"/>
      <c r="AL40" s="575" t="s">
        <v>196</v>
      </c>
      <c r="AM40" s="319"/>
      <c r="AN40" s="319"/>
      <c r="AO40" s="607"/>
      <c r="AQ40" s="600" t="s">
        <v>305</v>
      </c>
      <c r="AR40" s="417"/>
      <c r="AS40" s="417"/>
      <c r="AT40" s="417"/>
      <c r="AU40" s="417"/>
      <c r="AV40" s="417"/>
      <c r="AW40" s="417"/>
      <c r="AX40" s="417"/>
      <c r="AY40" s="601"/>
      <c r="AZ40" s="572" t="s">
        <v>196</v>
      </c>
      <c r="BA40" s="456"/>
      <c r="BB40" s="456"/>
      <c r="BC40" s="456"/>
      <c r="BD40" s="573"/>
      <c r="BE40" s="573"/>
      <c r="BF40" s="602"/>
      <c r="BG40" s="566" t="s">
        <v>422</v>
      </c>
      <c r="BH40" s="408"/>
      <c r="BI40" s="408"/>
      <c r="BJ40" s="408"/>
      <c r="BK40" s="408"/>
      <c r="BL40" s="7"/>
      <c r="BM40" s="359" t="s">
        <v>423</v>
      </c>
      <c r="BN40" s="359"/>
      <c r="BO40" s="359"/>
      <c r="BP40" s="359"/>
      <c r="BQ40" s="359"/>
      <c r="BR40" s="359"/>
      <c r="BS40" s="359"/>
      <c r="BT40" s="359"/>
      <c r="BU40" s="571"/>
      <c r="BV40" s="572">
        <v>76</v>
      </c>
      <c r="BW40" s="456"/>
      <c r="BX40" s="456"/>
      <c r="BY40" s="456"/>
      <c r="BZ40" s="456"/>
      <c r="CA40" s="456"/>
      <c r="CB40" s="603"/>
      <c r="CD40" s="570" t="s">
        <v>367</v>
      </c>
      <c r="CE40" s="359"/>
      <c r="CF40" s="359"/>
      <c r="CG40" s="359"/>
      <c r="CH40" s="359"/>
      <c r="CI40" s="359"/>
      <c r="CJ40" s="359"/>
      <c r="CK40" s="359"/>
      <c r="CL40" s="359"/>
      <c r="CM40" s="359"/>
      <c r="CN40" s="359"/>
      <c r="CO40" s="359"/>
      <c r="CP40" s="359"/>
      <c r="CQ40" s="571"/>
      <c r="CR40" s="572">
        <v>100742</v>
      </c>
      <c r="CS40" s="456"/>
      <c r="CT40" s="456"/>
      <c r="CU40" s="456"/>
      <c r="CV40" s="456"/>
      <c r="CW40" s="456"/>
      <c r="CX40" s="456"/>
      <c r="CY40" s="585"/>
      <c r="CZ40" s="575">
        <v>3.1</v>
      </c>
      <c r="DA40" s="576"/>
      <c r="DB40" s="576"/>
      <c r="DC40" s="577"/>
      <c r="DD40" s="578">
        <v>100742</v>
      </c>
      <c r="DE40" s="456"/>
      <c r="DF40" s="456"/>
      <c r="DG40" s="456"/>
      <c r="DH40" s="456"/>
      <c r="DI40" s="456"/>
      <c r="DJ40" s="456"/>
      <c r="DK40" s="585"/>
      <c r="DL40" s="578" t="s">
        <v>196</v>
      </c>
      <c r="DM40" s="456"/>
      <c r="DN40" s="456"/>
      <c r="DO40" s="456"/>
      <c r="DP40" s="456"/>
      <c r="DQ40" s="456"/>
      <c r="DR40" s="456"/>
      <c r="DS40" s="456"/>
      <c r="DT40" s="456"/>
      <c r="DU40" s="456"/>
      <c r="DV40" s="585"/>
      <c r="DW40" s="575" t="s">
        <v>196</v>
      </c>
      <c r="DX40" s="576"/>
      <c r="DY40" s="576"/>
      <c r="DZ40" s="576"/>
      <c r="EA40" s="576"/>
      <c r="EB40" s="576"/>
      <c r="EC40" s="604"/>
    </row>
    <row r="41" spans="2:133" ht="11.25" customHeight="1">
      <c r="B41" s="550" t="s">
        <v>421</v>
      </c>
      <c r="C41" s="551"/>
      <c r="D41" s="551"/>
      <c r="E41" s="551"/>
      <c r="F41" s="551"/>
      <c r="G41" s="551"/>
      <c r="H41" s="551"/>
      <c r="I41" s="551"/>
      <c r="J41" s="551"/>
      <c r="K41" s="551"/>
      <c r="L41" s="551"/>
      <c r="M41" s="551"/>
      <c r="N41" s="551"/>
      <c r="O41" s="551"/>
      <c r="P41" s="551"/>
      <c r="Q41" s="552"/>
      <c r="R41" s="553">
        <v>3307001</v>
      </c>
      <c r="S41" s="592"/>
      <c r="T41" s="592"/>
      <c r="U41" s="592"/>
      <c r="V41" s="592"/>
      <c r="W41" s="592"/>
      <c r="X41" s="592"/>
      <c r="Y41" s="595"/>
      <c r="Z41" s="596">
        <v>100</v>
      </c>
      <c r="AA41" s="596"/>
      <c r="AB41" s="596"/>
      <c r="AC41" s="596"/>
      <c r="AD41" s="597">
        <v>1937730</v>
      </c>
      <c r="AE41" s="597"/>
      <c r="AF41" s="597"/>
      <c r="AG41" s="597"/>
      <c r="AH41" s="597"/>
      <c r="AI41" s="597"/>
      <c r="AJ41" s="597"/>
      <c r="AK41" s="597"/>
      <c r="AL41" s="556">
        <v>100</v>
      </c>
      <c r="AM41" s="598"/>
      <c r="AN41" s="598"/>
      <c r="AO41" s="599"/>
      <c r="AQ41" s="600" t="s">
        <v>424</v>
      </c>
      <c r="AR41" s="417"/>
      <c r="AS41" s="417"/>
      <c r="AT41" s="417"/>
      <c r="AU41" s="417"/>
      <c r="AV41" s="417"/>
      <c r="AW41" s="417"/>
      <c r="AX41" s="417"/>
      <c r="AY41" s="601"/>
      <c r="AZ41" s="572">
        <v>38465</v>
      </c>
      <c r="BA41" s="456"/>
      <c r="BB41" s="456"/>
      <c r="BC41" s="456"/>
      <c r="BD41" s="573"/>
      <c r="BE41" s="573"/>
      <c r="BF41" s="602"/>
      <c r="BG41" s="566"/>
      <c r="BH41" s="408"/>
      <c r="BI41" s="408"/>
      <c r="BJ41" s="408"/>
      <c r="BK41" s="408"/>
      <c r="BL41" s="7"/>
      <c r="BM41" s="359" t="s">
        <v>340</v>
      </c>
      <c r="BN41" s="359"/>
      <c r="BO41" s="359"/>
      <c r="BP41" s="359"/>
      <c r="BQ41" s="359"/>
      <c r="BR41" s="359"/>
      <c r="BS41" s="359"/>
      <c r="BT41" s="359"/>
      <c r="BU41" s="571"/>
      <c r="BV41" s="572">
        <v>5</v>
      </c>
      <c r="BW41" s="456"/>
      <c r="BX41" s="456"/>
      <c r="BY41" s="456"/>
      <c r="BZ41" s="456"/>
      <c r="CA41" s="456"/>
      <c r="CB41" s="603"/>
      <c r="CD41" s="570" t="s">
        <v>281</v>
      </c>
      <c r="CE41" s="359"/>
      <c r="CF41" s="359"/>
      <c r="CG41" s="359"/>
      <c r="CH41" s="359"/>
      <c r="CI41" s="359"/>
      <c r="CJ41" s="359"/>
      <c r="CK41" s="359"/>
      <c r="CL41" s="359"/>
      <c r="CM41" s="359"/>
      <c r="CN41" s="359"/>
      <c r="CO41" s="359"/>
      <c r="CP41" s="359"/>
      <c r="CQ41" s="571"/>
      <c r="CR41" s="572" t="s">
        <v>196</v>
      </c>
      <c r="CS41" s="573"/>
      <c r="CT41" s="573"/>
      <c r="CU41" s="573"/>
      <c r="CV41" s="573"/>
      <c r="CW41" s="573"/>
      <c r="CX41" s="573"/>
      <c r="CY41" s="574"/>
      <c r="CZ41" s="575" t="s">
        <v>196</v>
      </c>
      <c r="DA41" s="576"/>
      <c r="DB41" s="576"/>
      <c r="DC41" s="577"/>
      <c r="DD41" s="578" t="s">
        <v>196</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c r="AQ42" s="589" t="s">
        <v>425</v>
      </c>
      <c r="AR42" s="590"/>
      <c r="AS42" s="590"/>
      <c r="AT42" s="590"/>
      <c r="AU42" s="590"/>
      <c r="AV42" s="590"/>
      <c r="AW42" s="590"/>
      <c r="AX42" s="590"/>
      <c r="AY42" s="591"/>
      <c r="AZ42" s="553">
        <v>200216</v>
      </c>
      <c r="BA42" s="592"/>
      <c r="BB42" s="592"/>
      <c r="BC42" s="592"/>
      <c r="BD42" s="554"/>
      <c r="BE42" s="554"/>
      <c r="BF42" s="593"/>
      <c r="BG42" s="345"/>
      <c r="BH42" s="346"/>
      <c r="BI42" s="346"/>
      <c r="BJ42" s="346"/>
      <c r="BK42" s="346"/>
      <c r="BL42" s="20"/>
      <c r="BM42" s="551" t="s">
        <v>426</v>
      </c>
      <c r="BN42" s="551"/>
      <c r="BO42" s="551"/>
      <c r="BP42" s="551"/>
      <c r="BQ42" s="551"/>
      <c r="BR42" s="551"/>
      <c r="BS42" s="551"/>
      <c r="BT42" s="551"/>
      <c r="BU42" s="552"/>
      <c r="BV42" s="553">
        <v>621</v>
      </c>
      <c r="BW42" s="592"/>
      <c r="BX42" s="592"/>
      <c r="BY42" s="592"/>
      <c r="BZ42" s="592"/>
      <c r="CA42" s="592"/>
      <c r="CB42" s="594"/>
      <c r="CD42" s="570" t="s">
        <v>271</v>
      </c>
      <c r="CE42" s="359"/>
      <c r="CF42" s="359"/>
      <c r="CG42" s="359"/>
      <c r="CH42" s="359"/>
      <c r="CI42" s="359"/>
      <c r="CJ42" s="359"/>
      <c r="CK42" s="359"/>
      <c r="CL42" s="359"/>
      <c r="CM42" s="359"/>
      <c r="CN42" s="359"/>
      <c r="CO42" s="359"/>
      <c r="CP42" s="359"/>
      <c r="CQ42" s="571"/>
      <c r="CR42" s="572">
        <v>477340</v>
      </c>
      <c r="CS42" s="573"/>
      <c r="CT42" s="573"/>
      <c r="CU42" s="573"/>
      <c r="CV42" s="573"/>
      <c r="CW42" s="573"/>
      <c r="CX42" s="573"/>
      <c r="CY42" s="574"/>
      <c r="CZ42" s="575">
        <v>14.9</v>
      </c>
      <c r="DA42" s="576"/>
      <c r="DB42" s="576"/>
      <c r="DC42" s="577"/>
      <c r="DD42" s="578">
        <v>139071</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c r="B43" s="1" t="s">
        <v>50</v>
      </c>
      <c r="CD43" s="570" t="s">
        <v>85</v>
      </c>
      <c r="CE43" s="359"/>
      <c r="CF43" s="359"/>
      <c r="CG43" s="359"/>
      <c r="CH43" s="359"/>
      <c r="CI43" s="359"/>
      <c r="CJ43" s="359"/>
      <c r="CK43" s="359"/>
      <c r="CL43" s="359"/>
      <c r="CM43" s="359"/>
      <c r="CN43" s="359"/>
      <c r="CO43" s="359"/>
      <c r="CP43" s="359"/>
      <c r="CQ43" s="571"/>
      <c r="CR43" s="572">
        <v>15361</v>
      </c>
      <c r="CS43" s="573"/>
      <c r="CT43" s="573"/>
      <c r="CU43" s="573"/>
      <c r="CV43" s="573"/>
      <c r="CW43" s="573"/>
      <c r="CX43" s="573"/>
      <c r="CY43" s="574"/>
      <c r="CZ43" s="575">
        <v>0.5</v>
      </c>
      <c r="DA43" s="576"/>
      <c r="DB43" s="576"/>
      <c r="DC43" s="577"/>
      <c r="DD43" s="578">
        <v>15361</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c r="B44" s="587" t="s">
        <v>401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168</v>
      </c>
      <c r="CE44" s="352"/>
      <c r="CF44" s="570" t="s">
        <v>427</v>
      </c>
      <c r="CG44" s="359"/>
      <c r="CH44" s="359"/>
      <c r="CI44" s="359"/>
      <c r="CJ44" s="359"/>
      <c r="CK44" s="359"/>
      <c r="CL44" s="359"/>
      <c r="CM44" s="359"/>
      <c r="CN44" s="359"/>
      <c r="CO44" s="359"/>
      <c r="CP44" s="359"/>
      <c r="CQ44" s="571"/>
      <c r="CR44" s="572">
        <v>454383</v>
      </c>
      <c r="CS44" s="456"/>
      <c r="CT44" s="456"/>
      <c r="CU44" s="456"/>
      <c r="CV44" s="456"/>
      <c r="CW44" s="456"/>
      <c r="CX44" s="456"/>
      <c r="CY44" s="585"/>
      <c r="CZ44" s="575">
        <v>14.2</v>
      </c>
      <c r="DA44" s="319"/>
      <c r="DB44" s="319"/>
      <c r="DC44" s="586"/>
      <c r="DD44" s="578">
        <v>130714</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c r="B45" s="587" t="s">
        <v>258</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428</v>
      </c>
      <c r="CG45" s="359"/>
      <c r="CH45" s="359"/>
      <c r="CI45" s="359"/>
      <c r="CJ45" s="359"/>
      <c r="CK45" s="359"/>
      <c r="CL45" s="359"/>
      <c r="CM45" s="359"/>
      <c r="CN45" s="359"/>
      <c r="CO45" s="359"/>
      <c r="CP45" s="359"/>
      <c r="CQ45" s="571"/>
      <c r="CR45" s="572">
        <v>209779</v>
      </c>
      <c r="CS45" s="573"/>
      <c r="CT45" s="573"/>
      <c r="CU45" s="573"/>
      <c r="CV45" s="573"/>
      <c r="CW45" s="573"/>
      <c r="CX45" s="573"/>
      <c r="CY45" s="574"/>
      <c r="CZ45" s="575">
        <v>6.5</v>
      </c>
      <c r="DA45" s="576"/>
      <c r="DB45" s="576"/>
      <c r="DC45" s="577"/>
      <c r="DD45" s="578">
        <v>19828</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c r="B46" s="41"/>
      <c r="CD46" s="353"/>
      <c r="CE46" s="355"/>
      <c r="CF46" s="570" t="s">
        <v>429</v>
      </c>
      <c r="CG46" s="359"/>
      <c r="CH46" s="359"/>
      <c r="CI46" s="359"/>
      <c r="CJ46" s="359"/>
      <c r="CK46" s="359"/>
      <c r="CL46" s="359"/>
      <c r="CM46" s="359"/>
      <c r="CN46" s="359"/>
      <c r="CO46" s="359"/>
      <c r="CP46" s="359"/>
      <c r="CQ46" s="571"/>
      <c r="CR46" s="572">
        <v>200185</v>
      </c>
      <c r="CS46" s="456"/>
      <c r="CT46" s="456"/>
      <c r="CU46" s="456"/>
      <c r="CV46" s="456"/>
      <c r="CW46" s="456"/>
      <c r="CX46" s="456"/>
      <c r="CY46" s="585"/>
      <c r="CZ46" s="575">
        <v>6.2</v>
      </c>
      <c r="DA46" s="319"/>
      <c r="DB46" s="319"/>
      <c r="DC46" s="586"/>
      <c r="DD46" s="578">
        <v>107767</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c r="B47" s="41"/>
      <c r="CD47" s="353"/>
      <c r="CE47" s="355"/>
      <c r="CF47" s="570" t="s">
        <v>430</v>
      </c>
      <c r="CG47" s="359"/>
      <c r="CH47" s="359"/>
      <c r="CI47" s="359"/>
      <c r="CJ47" s="359"/>
      <c r="CK47" s="359"/>
      <c r="CL47" s="359"/>
      <c r="CM47" s="359"/>
      <c r="CN47" s="359"/>
      <c r="CO47" s="359"/>
      <c r="CP47" s="359"/>
      <c r="CQ47" s="571"/>
      <c r="CR47" s="572">
        <v>22957</v>
      </c>
      <c r="CS47" s="573"/>
      <c r="CT47" s="573"/>
      <c r="CU47" s="573"/>
      <c r="CV47" s="573"/>
      <c r="CW47" s="573"/>
      <c r="CX47" s="573"/>
      <c r="CY47" s="574"/>
      <c r="CZ47" s="575">
        <v>0.7</v>
      </c>
      <c r="DA47" s="576"/>
      <c r="DB47" s="576"/>
      <c r="DC47" s="577"/>
      <c r="DD47" s="578">
        <v>8357</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c r="B48" s="41"/>
      <c r="CD48" s="356"/>
      <c r="CE48" s="358"/>
      <c r="CF48" s="570" t="s">
        <v>360</v>
      </c>
      <c r="CG48" s="359"/>
      <c r="CH48" s="359"/>
      <c r="CI48" s="359"/>
      <c r="CJ48" s="359"/>
      <c r="CK48" s="359"/>
      <c r="CL48" s="359"/>
      <c r="CM48" s="359"/>
      <c r="CN48" s="359"/>
      <c r="CO48" s="359"/>
      <c r="CP48" s="359"/>
      <c r="CQ48" s="571"/>
      <c r="CR48" s="572" t="s">
        <v>196</v>
      </c>
      <c r="CS48" s="456"/>
      <c r="CT48" s="456"/>
      <c r="CU48" s="456"/>
      <c r="CV48" s="456"/>
      <c r="CW48" s="456"/>
      <c r="CX48" s="456"/>
      <c r="CY48" s="585"/>
      <c r="CZ48" s="575" t="s">
        <v>196</v>
      </c>
      <c r="DA48" s="319"/>
      <c r="DB48" s="319"/>
      <c r="DC48" s="586"/>
      <c r="DD48" s="578" t="s">
        <v>196</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c r="B49" s="41"/>
      <c r="CD49" s="550" t="s">
        <v>189</v>
      </c>
      <c r="CE49" s="551"/>
      <c r="CF49" s="551"/>
      <c r="CG49" s="551"/>
      <c r="CH49" s="551"/>
      <c r="CI49" s="551"/>
      <c r="CJ49" s="551"/>
      <c r="CK49" s="551"/>
      <c r="CL49" s="551"/>
      <c r="CM49" s="551"/>
      <c r="CN49" s="551"/>
      <c r="CO49" s="551"/>
      <c r="CP49" s="551"/>
      <c r="CQ49" s="552"/>
      <c r="CR49" s="553">
        <v>3203890</v>
      </c>
      <c r="CS49" s="554"/>
      <c r="CT49" s="554"/>
      <c r="CU49" s="554"/>
      <c r="CV49" s="554"/>
      <c r="CW49" s="554"/>
      <c r="CX49" s="554"/>
      <c r="CY49" s="555"/>
      <c r="CZ49" s="556">
        <v>100</v>
      </c>
      <c r="DA49" s="557"/>
      <c r="DB49" s="557"/>
      <c r="DC49" s="558"/>
      <c r="DD49" s="559">
        <v>2364942</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uKhDrspCAE9fcO8/4zN/UvsvcWUszwrWnZRdyhfw0g6LJArujxfvuPkbA97K/mXBDU8b3mr5wkIPWO6ksDYOQ==" saltValue="4W35RI89FytKFaPxMoNW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46" customWidth="1"/>
    <col min="131" max="131" width="1.625" style="46" customWidth="1"/>
    <col min="132" max="132" width="9" style="46" hidden="1" customWidth="1"/>
    <col min="133" max="16384" width="9" style="46" hidden="1"/>
  </cols>
  <sheetData>
    <row r="1" spans="1:131" ht="11.25" customHeight="1">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c r="A2" s="971" t="s">
        <v>292</v>
      </c>
      <c r="B2" s="971"/>
      <c r="C2" s="971"/>
      <c r="D2" s="971"/>
      <c r="E2" s="971"/>
      <c r="F2" s="971"/>
      <c r="G2" s="971"/>
      <c r="H2" s="971"/>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1"/>
      <c r="AI2" s="971"/>
      <c r="AJ2" s="971"/>
      <c r="AK2" s="971"/>
      <c r="AL2" s="971"/>
      <c r="AM2" s="971"/>
      <c r="AN2" s="971"/>
      <c r="AO2" s="971"/>
      <c r="AP2" s="971"/>
      <c r="AQ2" s="971"/>
      <c r="AR2" s="971"/>
      <c r="AS2" s="971"/>
      <c r="AT2" s="971"/>
      <c r="AU2" s="971"/>
      <c r="AV2" s="971"/>
      <c r="AW2" s="971"/>
      <c r="AX2" s="971"/>
      <c r="AY2" s="971"/>
      <c r="AZ2" s="971"/>
      <c r="BA2" s="971"/>
      <c r="BB2" s="971"/>
      <c r="BC2" s="971"/>
      <c r="BD2" s="971"/>
      <c r="BE2" s="971"/>
      <c r="BF2" s="971"/>
      <c r="BG2" s="971"/>
      <c r="BH2" s="971"/>
      <c r="BI2" s="97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2" t="s">
        <v>297</v>
      </c>
      <c r="DK2" s="973"/>
      <c r="DL2" s="973"/>
      <c r="DM2" s="973"/>
      <c r="DN2" s="973"/>
      <c r="DO2" s="974"/>
      <c r="DP2" s="50"/>
      <c r="DQ2" s="972" t="s">
        <v>300</v>
      </c>
      <c r="DR2" s="973"/>
      <c r="DS2" s="973"/>
      <c r="DT2" s="973"/>
      <c r="DU2" s="973"/>
      <c r="DV2" s="973"/>
      <c r="DW2" s="973"/>
      <c r="DX2" s="973"/>
      <c r="DY2" s="973"/>
      <c r="DZ2" s="974"/>
      <c r="EA2" s="48"/>
    </row>
    <row r="3" spans="1:131" ht="11.25" customHeigh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c r="A4" s="962" t="s">
        <v>433</v>
      </c>
      <c r="B4" s="962"/>
      <c r="C4" s="962"/>
      <c r="D4" s="962"/>
      <c r="E4" s="962"/>
      <c r="F4" s="962"/>
      <c r="G4" s="962"/>
      <c r="H4" s="962"/>
      <c r="I4" s="962"/>
      <c r="J4" s="962"/>
      <c r="K4" s="962"/>
      <c r="L4" s="962"/>
      <c r="M4" s="962"/>
      <c r="N4" s="962"/>
      <c r="O4" s="962"/>
      <c r="P4" s="962"/>
      <c r="Q4" s="962"/>
      <c r="R4" s="962"/>
      <c r="S4" s="962"/>
      <c r="T4" s="962"/>
      <c r="U4" s="962"/>
      <c r="V4" s="962"/>
      <c r="W4" s="962"/>
      <c r="X4" s="962"/>
      <c r="Y4" s="962"/>
      <c r="Z4" s="962"/>
      <c r="AA4" s="962"/>
      <c r="AB4" s="962"/>
      <c r="AC4" s="962"/>
      <c r="AD4" s="962"/>
      <c r="AE4" s="962"/>
      <c r="AF4" s="962"/>
      <c r="AG4" s="962"/>
      <c r="AH4" s="962"/>
      <c r="AI4" s="962"/>
      <c r="AJ4" s="962"/>
      <c r="AK4" s="962"/>
      <c r="AL4" s="962"/>
      <c r="AM4" s="962"/>
      <c r="AN4" s="962"/>
      <c r="AO4" s="962"/>
      <c r="AP4" s="962"/>
      <c r="AQ4" s="962"/>
      <c r="AR4" s="962"/>
      <c r="AS4" s="962"/>
      <c r="AT4" s="962"/>
      <c r="AU4" s="962"/>
      <c r="AV4" s="962"/>
      <c r="AW4" s="962"/>
      <c r="AX4" s="962"/>
      <c r="AY4" s="962"/>
      <c r="AZ4" s="56"/>
      <c r="BA4" s="56"/>
      <c r="BB4" s="56"/>
      <c r="BC4" s="56"/>
      <c r="BD4" s="56"/>
      <c r="BE4" s="67"/>
      <c r="BF4" s="67"/>
      <c r="BG4" s="67"/>
      <c r="BH4" s="67"/>
      <c r="BI4" s="67"/>
      <c r="BJ4" s="67"/>
      <c r="BK4" s="67"/>
      <c r="BL4" s="67"/>
      <c r="BM4" s="67"/>
      <c r="BN4" s="67"/>
      <c r="BO4" s="67"/>
      <c r="BP4" s="67"/>
      <c r="BQ4" s="743" t="s">
        <v>434</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c r="A5" s="659" t="s">
        <v>435</v>
      </c>
      <c r="B5" s="660"/>
      <c r="C5" s="660"/>
      <c r="D5" s="660"/>
      <c r="E5" s="660"/>
      <c r="F5" s="660"/>
      <c r="G5" s="660"/>
      <c r="H5" s="660"/>
      <c r="I5" s="660"/>
      <c r="J5" s="660"/>
      <c r="K5" s="660"/>
      <c r="L5" s="660"/>
      <c r="M5" s="660"/>
      <c r="N5" s="660"/>
      <c r="O5" s="660"/>
      <c r="P5" s="661"/>
      <c r="Q5" s="651" t="s">
        <v>174</v>
      </c>
      <c r="R5" s="652"/>
      <c r="S5" s="652"/>
      <c r="T5" s="652"/>
      <c r="U5" s="653"/>
      <c r="V5" s="651" t="s">
        <v>436</v>
      </c>
      <c r="W5" s="652"/>
      <c r="X5" s="652"/>
      <c r="Y5" s="652"/>
      <c r="Z5" s="653"/>
      <c r="AA5" s="651" t="s">
        <v>437</v>
      </c>
      <c r="AB5" s="652"/>
      <c r="AC5" s="652"/>
      <c r="AD5" s="652"/>
      <c r="AE5" s="652"/>
      <c r="AF5" s="693" t="s">
        <v>171</v>
      </c>
      <c r="AG5" s="652"/>
      <c r="AH5" s="652"/>
      <c r="AI5" s="652"/>
      <c r="AJ5" s="657"/>
      <c r="AK5" s="652" t="s">
        <v>438</v>
      </c>
      <c r="AL5" s="652"/>
      <c r="AM5" s="652"/>
      <c r="AN5" s="652"/>
      <c r="AO5" s="653"/>
      <c r="AP5" s="651" t="s">
        <v>439</v>
      </c>
      <c r="AQ5" s="652"/>
      <c r="AR5" s="652"/>
      <c r="AS5" s="652"/>
      <c r="AT5" s="653"/>
      <c r="AU5" s="651" t="s">
        <v>441</v>
      </c>
      <c r="AV5" s="652"/>
      <c r="AW5" s="652"/>
      <c r="AX5" s="652"/>
      <c r="AY5" s="657"/>
      <c r="AZ5" s="56"/>
      <c r="BA5" s="56"/>
      <c r="BB5" s="56"/>
      <c r="BC5" s="56"/>
      <c r="BD5" s="56"/>
      <c r="BE5" s="67"/>
      <c r="BF5" s="67"/>
      <c r="BG5" s="67"/>
      <c r="BH5" s="67"/>
      <c r="BI5" s="67"/>
      <c r="BJ5" s="67"/>
      <c r="BK5" s="67"/>
      <c r="BL5" s="67"/>
      <c r="BM5" s="67"/>
      <c r="BN5" s="67"/>
      <c r="BO5" s="67"/>
      <c r="BP5" s="67"/>
      <c r="BQ5" s="659" t="s">
        <v>442</v>
      </c>
      <c r="BR5" s="660"/>
      <c r="BS5" s="660"/>
      <c r="BT5" s="660"/>
      <c r="BU5" s="660"/>
      <c r="BV5" s="660"/>
      <c r="BW5" s="660"/>
      <c r="BX5" s="660"/>
      <c r="BY5" s="660"/>
      <c r="BZ5" s="660"/>
      <c r="CA5" s="660"/>
      <c r="CB5" s="660"/>
      <c r="CC5" s="660"/>
      <c r="CD5" s="660"/>
      <c r="CE5" s="660"/>
      <c r="CF5" s="660"/>
      <c r="CG5" s="661"/>
      <c r="CH5" s="651" t="s">
        <v>364</v>
      </c>
      <c r="CI5" s="652"/>
      <c r="CJ5" s="652"/>
      <c r="CK5" s="652"/>
      <c r="CL5" s="653"/>
      <c r="CM5" s="651" t="s">
        <v>320</v>
      </c>
      <c r="CN5" s="652"/>
      <c r="CO5" s="652"/>
      <c r="CP5" s="652"/>
      <c r="CQ5" s="653"/>
      <c r="CR5" s="651" t="s">
        <v>238</v>
      </c>
      <c r="CS5" s="652"/>
      <c r="CT5" s="652"/>
      <c r="CU5" s="652"/>
      <c r="CV5" s="653"/>
      <c r="CW5" s="651" t="s">
        <v>52</v>
      </c>
      <c r="CX5" s="652"/>
      <c r="CY5" s="652"/>
      <c r="CZ5" s="652"/>
      <c r="DA5" s="653"/>
      <c r="DB5" s="651" t="s">
        <v>443</v>
      </c>
      <c r="DC5" s="652"/>
      <c r="DD5" s="652"/>
      <c r="DE5" s="652"/>
      <c r="DF5" s="653"/>
      <c r="DG5" s="984" t="s">
        <v>235</v>
      </c>
      <c r="DH5" s="985"/>
      <c r="DI5" s="985"/>
      <c r="DJ5" s="985"/>
      <c r="DK5" s="986"/>
      <c r="DL5" s="984" t="s">
        <v>446</v>
      </c>
      <c r="DM5" s="985"/>
      <c r="DN5" s="985"/>
      <c r="DO5" s="985"/>
      <c r="DP5" s="986"/>
      <c r="DQ5" s="651" t="s">
        <v>447</v>
      </c>
      <c r="DR5" s="652"/>
      <c r="DS5" s="652"/>
      <c r="DT5" s="652"/>
      <c r="DU5" s="653"/>
      <c r="DV5" s="651" t="s">
        <v>441</v>
      </c>
      <c r="DW5" s="652"/>
      <c r="DX5" s="652"/>
      <c r="DY5" s="652"/>
      <c r="DZ5" s="657"/>
      <c r="EA5" s="67"/>
    </row>
    <row r="6" spans="1:131" s="47" customFormat="1" ht="26.25" customHeight="1">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7"/>
      <c r="DH6" s="988"/>
      <c r="DI6" s="988"/>
      <c r="DJ6" s="988"/>
      <c r="DK6" s="989"/>
      <c r="DL6" s="987"/>
      <c r="DM6" s="988"/>
      <c r="DN6" s="988"/>
      <c r="DO6" s="988"/>
      <c r="DP6" s="989"/>
      <c r="DQ6" s="654"/>
      <c r="DR6" s="655"/>
      <c r="DS6" s="655"/>
      <c r="DT6" s="655"/>
      <c r="DU6" s="656"/>
      <c r="DV6" s="654"/>
      <c r="DW6" s="655"/>
      <c r="DX6" s="655"/>
      <c r="DY6" s="655"/>
      <c r="DZ6" s="658"/>
      <c r="EA6" s="67"/>
    </row>
    <row r="7" spans="1:131" s="47" customFormat="1" ht="26.25" customHeight="1">
      <c r="A7" s="51">
        <v>1</v>
      </c>
      <c r="B7" s="924" t="s">
        <v>449</v>
      </c>
      <c r="C7" s="925"/>
      <c r="D7" s="925"/>
      <c r="E7" s="925"/>
      <c r="F7" s="925"/>
      <c r="G7" s="925"/>
      <c r="H7" s="925"/>
      <c r="I7" s="925"/>
      <c r="J7" s="925"/>
      <c r="K7" s="925"/>
      <c r="L7" s="925"/>
      <c r="M7" s="925"/>
      <c r="N7" s="925"/>
      <c r="O7" s="925"/>
      <c r="P7" s="926"/>
      <c r="Q7" s="927">
        <v>3253</v>
      </c>
      <c r="R7" s="928"/>
      <c r="S7" s="928"/>
      <c r="T7" s="928"/>
      <c r="U7" s="928"/>
      <c r="V7" s="928">
        <v>3091</v>
      </c>
      <c r="W7" s="928"/>
      <c r="X7" s="928"/>
      <c r="Y7" s="928"/>
      <c r="Z7" s="928"/>
      <c r="AA7" s="928">
        <v>161</v>
      </c>
      <c r="AB7" s="928"/>
      <c r="AC7" s="928"/>
      <c r="AD7" s="928"/>
      <c r="AE7" s="975"/>
      <c r="AF7" s="976">
        <v>121</v>
      </c>
      <c r="AG7" s="977"/>
      <c r="AH7" s="977"/>
      <c r="AI7" s="977"/>
      <c r="AJ7" s="978"/>
      <c r="AK7" s="979">
        <v>254</v>
      </c>
      <c r="AL7" s="928"/>
      <c r="AM7" s="928"/>
      <c r="AN7" s="928"/>
      <c r="AO7" s="928"/>
      <c r="AP7" s="928">
        <v>4093</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531</v>
      </c>
      <c r="BT7" s="925"/>
      <c r="BU7" s="925"/>
      <c r="BV7" s="925"/>
      <c r="BW7" s="925"/>
      <c r="BX7" s="925"/>
      <c r="BY7" s="925"/>
      <c r="BZ7" s="925"/>
      <c r="CA7" s="925"/>
      <c r="CB7" s="925"/>
      <c r="CC7" s="925"/>
      <c r="CD7" s="925"/>
      <c r="CE7" s="925"/>
      <c r="CF7" s="925"/>
      <c r="CG7" s="926"/>
      <c r="CH7" s="980">
        <v>-4</v>
      </c>
      <c r="CI7" s="981"/>
      <c r="CJ7" s="981"/>
      <c r="CK7" s="981"/>
      <c r="CL7" s="982"/>
      <c r="CM7" s="980">
        <v>-13</v>
      </c>
      <c r="CN7" s="981"/>
      <c r="CO7" s="981"/>
      <c r="CP7" s="981"/>
      <c r="CQ7" s="982"/>
      <c r="CR7" s="980">
        <v>5</v>
      </c>
      <c r="CS7" s="981"/>
      <c r="CT7" s="981"/>
      <c r="CU7" s="981"/>
      <c r="CV7" s="982"/>
      <c r="CW7" s="980" t="s">
        <v>196</v>
      </c>
      <c r="CX7" s="981"/>
      <c r="CY7" s="981"/>
      <c r="CZ7" s="981"/>
      <c r="DA7" s="982"/>
      <c r="DB7" s="980" t="s">
        <v>196</v>
      </c>
      <c r="DC7" s="981"/>
      <c r="DD7" s="981"/>
      <c r="DE7" s="981"/>
      <c r="DF7" s="982"/>
      <c r="DG7" s="980" t="s">
        <v>196</v>
      </c>
      <c r="DH7" s="981"/>
      <c r="DI7" s="981"/>
      <c r="DJ7" s="981"/>
      <c r="DK7" s="982"/>
      <c r="DL7" s="980" t="s">
        <v>196</v>
      </c>
      <c r="DM7" s="981"/>
      <c r="DN7" s="981"/>
      <c r="DO7" s="981"/>
      <c r="DP7" s="982"/>
      <c r="DQ7" s="980" t="s">
        <v>196</v>
      </c>
      <c r="DR7" s="981"/>
      <c r="DS7" s="981"/>
      <c r="DT7" s="981"/>
      <c r="DU7" s="982"/>
      <c r="DV7" s="924"/>
      <c r="DW7" s="925"/>
      <c r="DX7" s="925"/>
      <c r="DY7" s="925"/>
      <c r="DZ7" s="983"/>
      <c r="EA7" s="67"/>
    </row>
    <row r="8" spans="1:131" s="47" customFormat="1" ht="26.25" customHeight="1">
      <c r="A8" s="52">
        <v>2</v>
      </c>
      <c r="B8" s="913" t="s">
        <v>431</v>
      </c>
      <c r="C8" s="914"/>
      <c r="D8" s="914"/>
      <c r="E8" s="914"/>
      <c r="F8" s="914"/>
      <c r="G8" s="914"/>
      <c r="H8" s="914"/>
      <c r="I8" s="914"/>
      <c r="J8" s="914"/>
      <c r="K8" s="914"/>
      <c r="L8" s="914"/>
      <c r="M8" s="914"/>
      <c r="N8" s="914"/>
      <c r="O8" s="914"/>
      <c r="P8" s="915"/>
      <c r="Q8" s="916">
        <v>54</v>
      </c>
      <c r="R8" s="917"/>
      <c r="S8" s="917"/>
      <c r="T8" s="917"/>
      <c r="U8" s="917"/>
      <c r="V8" s="917">
        <v>2</v>
      </c>
      <c r="W8" s="917"/>
      <c r="X8" s="917"/>
      <c r="Y8" s="917"/>
      <c r="Z8" s="917"/>
      <c r="AA8" s="917">
        <v>52</v>
      </c>
      <c r="AB8" s="917"/>
      <c r="AC8" s="917"/>
      <c r="AD8" s="917"/>
      <c r="AE8" s="923"/>
      <c r="AF8" s="943">
        <v>-58</v>
      </c>
      <c r="AG8" s="921"/>
      <c r="AH8" s="921"/>
      <c r="AI8" s="921"/>
      <c r="AJ8" s="944"/>
      <c r="AK8" s="922" t="s">
        <v>196</v>
      </c>
      <c r="AL8" s="917"/>
      <c r="AM8" s="917"/>
      <c r="AN8" s="917"/>
      <c r="AO8" s="917"/>
      <c r="AP8" s="917" t="s">
        <v>196</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c r="A22" s="52">
        <v>16</v>
      </c>
      <c r="B22" s="913"/>
      <c r="C22" s="914"/>
      <c r="D22" s="914"/>
      <c r="E22" s="914"/>
      <c r="F22" s="914"/>
      <c r="G22" s="914"/>
      <c r="H22" s="914"/>
      <c r="I22" s="914"/>
      <c r="J22" s="914"/>
      <c r="K22" s="914"/>
      <c r="L22" s="914"/>
      <c r="M22" s="914"/>
      <c r="N22" s="914"/>
      <c r="O22" s="914"/>
      <c r="P22" s="915"/>
      <c r="Q22" s="965"/>
      <c r="R22" s="966"/>
      <c r="S22" s="966"/>
      <c r="T22" s="966"/>
      <c r="U22" s="966"/>
      <c r="V22" s="966"/>
      <c r="W22" s="966"/>
      <c r="X22" s="966"/>
      <c r="Y22" s="966"/>
      <c r="Z22" s="966"/>
      <c r="AA22" s="966"/>
      <c r="AB22" s="966"/>
      <c r="AC22" s="966"/>
      <c r="AD22" s="966"/>
      <c r="AE22" s="967"/>
      <c r="AF22" s="943"/>
      <c r="AG22" s="921"/>
      <c r="AH22" s="921"/>
      <c r="AI22" s="921"/>
      <c r="AJ22" s="944"/>
      <c r="AK22" s="968"/>
      <c r="AL22" s="966"/>
      <c r="AM22" s="966"/>
      <c r="AN22" s="966"/>
      <c r="AO22" s="966"/>
      <c r="AP22" s="966"/>
      <c r="AQ22" s="966"/>
      <c r="AR22" s="966"/>
      <c r="AS22" s="966"/>
      <c r="AT22" s="966"/>
      <c r="AU22" s="969"/>
      <c r="AV22" s="969"/>
      <c r="AW22" s="969"/>
      <c r="AX22" s="969"/>
      <c r="AY22" s="970"/>
      <c r="AZ22" s="948" t="s">
        <v>451</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c r="A23" s="53" t="s">
        <v>245</v>
      </c>
      <c r="B23" s="891" t="s">
        <v>302</v>
      </c>
      <c r="C23" s="892"/>
      <c r="D23" s="892"/>
      <c r="E23" s="892"/>
      <c r="F23" s="892"/>
      <c r="G23" s="892"/>
      <c r="H23" s="892"/>
      <c r="I23" s="892"/>
      <c r="J23" s="892"/>
      <c r="K23" s="892"/>
      <c r="L23" s="892"/>
      <c r="M23" s="892"/>
      <c r="N23" s="892"/>
      <c r="O23" s="892"/>
      <c r="P23" s="893"/>
      <c r="Q23" s="963">
        <v>3307</v>
      </c>
      <c r="R23" s="903"/>
      <c r="S23" s="903"/>
      <c r="T23" s="903"/>
      <c r="U23" s="903"/>
      <c r="V23" s="903">
        <v>3093</v>
      </c>
      <c r="W23" s="903"/>
      <c r="X23" s="903"/>
      <c r="Y23" s="903"/>
      <c r="Z23" s="903"/>
      <c r="AA23" s="903">
        <v>213</v>
      </c>
      <c r="AB23" s="903"/>
      <c r="AC23" s="903"/>
      <c r="AD23" s="903"/>
      <c r="AE23" s="964"/>
      <c r="AF23" s="934">
        <v>63</v>
      </c>
      <c r="AG23" s="903"/>
      <c r="AH23" s="903"/>
      <c r="AI23" s="903"/>
      <c r="AJ23" s="935"/>
      <c r="AK23" s="936"/>
      <c r="AL23" s="902"/>
      <c r="AM23" s="902"/>
      <c r="AN23" s="902"/>
      <c r="AO23" s="902"/>
      <c r="AP23" s="903">
        <v>4093</v>
      </c>
      <c r="AQ23" s="903"/>
      <c r="AR23" s="903"/>
      <c r="AS23" s="903"/>
      <c r="AT23" s="903"/>
      <c r="AU23" s="904"/>
      <c r="AV23" s="904"/>
      <c r="AW23" s="904"/>
      <c r="AX23" s="904"/>
      <c r="AY23" s="905"/>
      <c r="AZ23" s="938" t="s">
        <v>196</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c r="A24" s="961" t="s">
        <v>383</v>
      </c>
      <c r="B24" s="961"/>
      <c r="C24" s="961"/>
      <c r="D24" s="961"/>
      <c r="E24" s="961"/>
      <c r="F24" s="961"/>
      <c r="G24" s="961"/>
      <c r="H24" s="961"/>
      <c r="I24" s="961"/>
      <c r="J24" s="961"/>
      <c r="K24" s="961"/>
      <c r="L24" s="961"/>
      <c r="M24" s="961"/>
      <c r="N24" s="961"/>
      <c r="O24" s="961"/>
      <c r="P24" s="961"/>
      <c r="Q24" s="961"/>
      <c r="R24" s="961"/>
      <c r="S24" s="961"/>
      <c r="T24" s="961"/>
      <c r="U24" s="961"/>
      <c r="V24" s="961"/>
      <c r="W24" s="961"/>
      <c r="X24" s="961"/>
      <c r="Y24" s="961"/>
      <c r="Z24" s="961"/>
      <c r="AA24" s="961"/>
      <c r="AB24" s="961"/>
      <c r="AC24" s="961"/>
      <c r="AD24" s="961"/>
      <c r="AE24" s="961"/>
      <c r="AF24" s="961"/>
      <c r="AG24" s="961"/>
      <c r="AH24" s="961"/>
      <c r="AI24" s="961"/>
      <c r="AJ24" s="961"/>
      <c r="AK24" s="961"/>
      <c r="AL24" s="961"/>
      <c r="AM24" s="961"/>
      <c r="AN24" s="961"/>
      <c r="AO24" s="961"/>
      <c r="AP24" s="961"/>
      <c r="AQ24" s="961"/>
      <c r="AR24" s="961"/>
      <c r="AS24" s="961"/>
      <c r="AT24" s="961"/>
      <c r="AU24" s="961"/>
      <c r="AV24" s="961"/>
      <c r="AW24" s="961"/>
      <c r="AX24" s="961"/>
      <c r="AY24" s="961"/>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c r="A25" s="962" t="s">
        <v>417</v>
      </c>
      <c r="B25" s="962"/>
      <c r="C25" s="962"/>
      <c r="D25" s="962"/>
      <c r="E25" s="962"/>
      <c r="F25" s="962"/>
      <c r="G25" s="962"/>
      <c r="H25" s="962"/>
      <c r="I25" s="962"/>
      <c r="J25" s="962"/>
      <c r="K25" s="962"/>
      <c r="L25" s="962"/>
      <c r="M25" s="962"/>
      <c r="N25" s="962"/>
      <c r="O25" s="962"/>
      <c r="P25" s="962"/>
      <c r="Q25" s="962"/>
      <c r="R25" s="962"/>
      <c r="S25" s="962"/>
      <c r="T25" s="962"/>
      <c r="U25" s="962"/>
      <c r="V25" s="962"/>
      <c r="W25" s="962"/>
      <c r="X25" s="962"/>
      <c r="Y25" s="962"/>
      <c r="Z25" s="962"/>
      <c r="AA25" s="962"/>
      <c r="AB25" s="962"/>
      <c r="AC25" s="962"/>
      <c r="AD25" s="962"/>
      <c r="AE25" s="962"/>
      <c r="AF25" s="962"/>
      <c r="AG25" s="962"/>
      <c r="AH25" s="962"/>
      <c r="AI25" s="962"/>
      <c r="AJ25" s="962"/>
      <c r="AK25" s="962"/>
      <c r="AL25" s="962"/>
      <c r="AM25" s="962"/>
      <c r="AN25" s="962"/>
      <c r="AO25" s="962"/>
      <c r="AP25" s="962"/>
      <c r="AQ25" s="962"/>
      <c r="AR25" s="962"/>
      <c r="AS25" s="962"/>
      <c r="AT25" s="962"/>
      <c r="AU25" s="962"/>
      <c r="AV25" s="962"/>
      <c r="AW25" s="962"/>
      <c r="AX25" s="962"/>
      <c r="AY25" s="962"/>
      <c r="AZ25" s="962"/>
      <c r="BA25" s="962"/>
      <c r="BB25" s="962"/>
      <c r="BC25" s="962"/>
      <c r="BD25" s="962"/>
      <c r="BE25" s="962"/>
      <c r="BF25" s="962"/>
      <c r="BG25" s="962"/>
      <c r="BH25" s="962"/>
      <c r="BI25" s="962"/>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c r="A26" s="659" t="s">
        <v>435</v>
      </c>
      <c r="B26" s="660"/>
      <c r="C26" s="660"/>
      <c r="D26" s="660"/>
      <c r="E26" s="660"/>
      <c r="F26" s="660"/>
      <c r="G26" s="660"/>
      <c r="H26" s="660"/>
      <c r="I26" s="660"/>
      <c r="J26" s="660"/>
      <c r="K26" s="660"/>
      <c r="L26" s="660"/>
      <c r="M26" s="660"/>
      <c r="N26" s="660"/>
      <c r="O26" s="660"/>
      <c r="P26" s="661"/>
      <c r="Q26" s="651" t="s">
        <v>453</v>
      </c>
      <c r="R26" s="652"/>
      <c r="S26" s="652"/>
      <c r="T26" s="652"/>
      <c r="U26" s="653"/>
      <c r="V26" s="651" t="s">
        <v>454</v>
      </c>
      <c r="W26" s="652"/>
      <c r="X26" s="652"/>
      <c r="Y26" s="652"/>
      <c r="Z26" s="653"/>
      <c r="AA26" s="651" t="s">
        <v>455</v>
      </c>
      <c r="AB26" s="652"/>
      <c r="AC26" s="652"/>
      <c r="AD26" s="652"/>
      <c r="AE26" s="652"/>
      <c r="AF26" s="665" t="s">
        <v>242</v>
      </c>
      <c r="AG26" s="666"/>
      <c r="AH26" s="666"/>
      <c r="AI26" s="666"/>
      <c r="AJ26" s="667"/>
      <c r="AK26" s="652" t="s">
        <v>387</v>
      </c>
      <c r="AL26" s="652"/>
      <c r="AM26" s="652"/>
      <c r="AN26" s="652"/>
      <c r="AO26" s="653"/>
      <c r="AP26" s="651" t="s">
        <v>355</v>
      </c>
      <c r="AQ26" s="652"/>
      <c r="AR26" s="652"/>
      <c r="AS26" s="652"/>
      <c r="AT26" s="653"/>
      <c r="AU26" s="651" t="s">
        <v>456</v>
      </c>
      <c r="AV26" s="652"/>
      <c r="AW26" s="652"/>
      <c r="AX26" s="652"/>
      <c r="AY26" s="653"/>
      <c r="AZ26" s="651" t="s">
        <v>457</v>
      </c>
      <c r="BA26" s="652"/>
      <c r="BB26" s="652"/>
      <c r="BC26" s="652"/>
      <c r="BD26" s="653"/>
      <c r="BE26" s="651" t="s">
        <v>441</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c r="A28" s="54">
        <v>1</v>
      </c>
      <c r="B28" s="924" t="s">
        <v>458</v>
      </c>
      <c r="C28" s="925"/>
      <c r="D28" s="925"/>
      <c r="E28" s="925"/>
      <c r="F28" s="925"/>
      <c r="G28" s="925"/>
      <c r="H28" s="925"/>
      <c r="I28" s="925"/>
      <c r="J28" s="925"/>
      <c r="K28" s="925"/>
      <c r="L28" s="925"/>
      <c r="M28" s="925"/>
      <c r="N28" s="925"/>
      <c r="O28" s="925"/>
      <c r="P28" s="926"/>
      <c r="Q28" s="952">
        <v>458</v>
      </c>
      <c r="R28" s="953"/>
      <c r="S28" s="953"/>
      <c r="T28" s="953"/>
      <c r="U28" s="953"/>
      <c r="V28" s="953">
        <v>458</v>
      </c>
      <c r="W28" s="953"/>
      <c r="X28" s="953"/>
      <c r="Y28" s="953"/>
      <c r="Z28" s="953"/>
      <c r="AA28" s="953">
        <v>0</v>
      </c>
      <c r="AB28" s="953"/>
      <c r="AC28" s="953"/>
      <c r="AD28" s="953"/>
      <c r="AE28" s="954"/>
      <c r="AF28" s="955">
        <v>0</v>
      </c>
      <c r="AG28" s="953"/>
      <c r="AH28" s="953"/>
      <c r="AI28" s="953"/>
      <c r="AJ28" s="956"/>
      <c r="AK28" s="957">
        <v>38</v>
      </c>
      <c r="AL28" s="953"/>
      <c r="AM28" s="953"/>
      <c r="AN28" s="953"/>
      <c r="AO28" s="953"/>
      <c r="AP28" s="953" t="s">
        <v>196</v>
      </c>
      <c r="AQ28" s="953"/>
      <c r="AR28" s="953"/>
      <c r="AS28" s="953"/>
      <c r="AT28" s="953"/>
      <c r="AU28" s="953" t="s">
        <v>196</v>
      </c>
      <c r="AV28" s="953"/>
      <c r="AW28" s="953"/>
      <c r="AX28" s="953"/>
      <c r="AY28" s="953"/>
      <c r="AZ28" s="958" t="s">
        <v>196</v>
      </c>
      <c r="BA28" s="958"/>
      <c r="BB28" s="958"/>
      <c r="BC28" s="958"/>
      <c r="BD28" s="958"/>
      <c r="BE28" s="959"/>
      <c r="BF28" s="959"/>
      <c r="BG28" s="959"/>
      <c r="BH28" s="959"/>
      <c r="BI28" s="960"/>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c r="A29" s="54">
        <v>2</v>
      </c>
      <c r="B29" s="913" t="s">
        <v>459</v>
      </c>
      <c r="C29" s="914"/>
      <c r="D29" s="914"/>
      <c r="E29" s="914"/>
      <c r="F29" s="914"/>
      <c r="G29" s="914"/>
      <c r="H29" s="914"/>
      <c r="I29" s="914"/>
      <c r="J29" s="914"/>
      <c r="K29" s="914"/>
      <c r="L29" s="914"/>
      <c r="M29" s="914"/>
      <c r="N29" s="914"/>
      <c r="O29" s="914"/>
      <c r="P29" s="915"/>
      <c r="Q29" s="916">
        <v>575</v>
      </c>
      <c r="R29" s="917"/>
      <c r="S29" s="917"/>
      <c r="T29" s="917"/>
      <c r="U29" s="917"/>
      <c r="V29" s="917">
        <v>568</v>
      </c>
      <c r="W29" s="917"/>
      <c r="X29" s="917"/>
      <c r="Y29" s="917"/>
      <c r="Z29" s="917"/>
      <c r="AA29" s="917">
        <v>7</v>
      </c>
      <c r="AB29" s="917"/>
      <c r="AC29" s="917"/>
      <c r="AD29" s="917"/>
      <c r="AE29" s="923"/>
      <c r="AF29" s="943">
        <v>7</v>
      </c>
      <c r="AG29" s="921"/>
      <c r="AH29" s="921"/>
      <c r="AI29" s="921"/>
      <c r="AJ29" s="944"/>
      <c r="AK29" s="922">
        <v>118</v>
      </c>
      <c r="AL29" s="917"/>
      <c r="AM29" s="917"/>
      <c r="AN29" s="917"/>
      <c r="AO29" s="917"/>
      <c r="AP29" s="917" t="s">
        <v>196</v>
      </c>
      <c r="AQ29" s="917"/>
      <c r="AR29" s="917"/>
      <c r="AS29" s="917"/>
      <c r="AT29" s="917"/>
      <c r="AU29" s="917" t="s">
        <v>196</v>
      </c>
      <c r="AV29" s="917"/>
      <c r="AW29" s="917"/>
      <c r="AX29" s="917"/>
      <c r="AY29" s="917"/>
      <c r="AZ29" s="950" t="s">
        <v>196</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c r="A30" s="54">
        <v>3</v>
      </c>
      <c r="B30" s="913" t="s">
        <v>22</v>
      </c>
      <c r="C30" s="914"/>
      <c r="D30" s="914"/>
      <c r="E30" s="914"/>
      <c r="F30" s="914"/>
      <c r="G30" s="914"/>
      <c r="H30" s="914"/>
      <c r="I30" s="914"/>
      <c r="J30" s="914"/>
      <c r="K30" s="914"/>
      <c r="L30" s="914"/>
      <c r="M30" s="914"/>
      <c r="N30" s="914"/>
      <c r="O30" s="914"/>
      <c r="P30" s="915"/>
      <c r="Q30" s="916">
        <v>15</v>
      </c>
      <c r="R30" s="917"/>
      <c r="S30" s="917"/>
      <c r="T30" s="917"/>
      <c r="U30" s="917"/>
      <c r="V30" s="917">
        <v>15</v>
      </c>
      <c r="W30" s="917"/>
      <c r="X30" s="917"/>
      <c r="Y30" s="917"/>
      <c r="Z30" s="917"/>
      <c r="AA30" s="917">
        <v>0</v>
      </c>
      <c r="AB30" s="917"/>
      <c r="AC30" s="917"/>
      <c r="AD30" s="917"/>
      <c r="AE30" s="923"/>
      <c r="AF30" s="943">
        <v>0</v>
      </c>
      <c r="AG30" s="921"/>
      <c r="AH30" s="921"/>
      <c r="AI30" s="921"/>
      <c r="AJ30" s="944"/>
      <c r="AK30" s="922">
        <v>11</v>
      </c>
      <c r="AL30" s="917"/>
      <c r="AM30" s="917"/>
      <c r="AN30" s="917"/>
      <c r="AO30" s="917"/>
      <c r="AP30" s="917" t="s">
        <v>196</v>
      </c>
      <c r="AQ30" s="917"/>
      <c r="AR30" s="917"/>
      <c r="AS30" s="917"/>
      <c r="AT30" s="917"/>
      <c r="AU30" s="917" t="s">
        <v>196</v>
      </c>
      <c r="AV30" s="917"/>
      <c r="AW30" s="917"/>
      <c r="AX30" s="917"/>
      <c r="AY30" s="917"/>
      <c r="AZ30" s="950" t="s">
        <v>196</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c r="A31" s="54">
        <v>4</v>
      </c>
      <c r="B31" s="913" t="s">
        <v>295</v>
      </c>
      <c r="C31" s="914"/>
      <c r="D31" s="914"/>
      <c r="E31" s="914"/>
      <c r="F31" s="914"/>
      <c r="G31" s="914"/>
      <c r="H31" s="914"/>
      <c r="I31" s="914"/>
      <c r="J31" s="914"/>
      <c r="K31" s="914"/>
      <c r="L31" s="914"/>
      <c r="M31" s="914"/>
      <c r="N31" s="914"/>
      <c r="O31" s="914"/>
      <c r="P31" s="915"/>
      <c r="Q31" s="916">
        <v>48</v>
      </c>
      <c r="R31" s="917"/>
      <c r="S31" s="917"/>
      <c r="T31" s="917"/>
      <c r="U31" s="917"/>
      <c r="V31" s="917">
        <v>47</v>
      </c>
      <c r="W31" s="917"/>
      <c r="X31" s="917"/>
      <c r="Y31" s="917"/>
      <c r="Z31" s="917"/>
      <c r="AA31" s="917">
        <v>1</v>
      </c>
      <c r="AB31" s="917"/>
      <c r="AC31" s="917"/>
      <c r="AD31" s="917"/>
      <c r="AE31" s="923"/>
      <c r="AF31" s="943">
        <v>1</v>
      </c>
      <c r="AG31" s="921"/>
      <c r="AH31" s="921"/>
      <c r="AI31" s="921"/>
      <c r="AJ31" s="944"/>
      <c r="AK31" s="922">
        <v>72</v>
      </c>
      <c r="AL31" s="917"/>
      <c r="AM31" s="917"/>
      <c r="AN31" s="917"/>
      <c r="AO31" s="917"/>
      <c r="AP31" s="917" t="s">
        <v>196</v>
      </c>
      <c r="AQ31" s="917"/>
      <c r="AR31" s="917"/>
      <c r="AS31" s="917"/>
      <c r="AT31" s="917"/>
      <c r="AU31" s="917" t="s">
        <v>196</v>
      </c>
      <c r="AV31" s="917"/>
      <c r="AW31" s="917"/>
      <c r="AX31" s="917"/>
      <c r="AY31" s="917"/>
      <c r="AZ31" s="950" t="s">
        <v>196</v>
      </c>
      <c r="BA31" s="950"/>
      <c r="BB31" s="950"/>
      <c r="BC31" s="950"/>
      <c r="BD31" s="950"/>
      <c r="BE31" s="918"/>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c r="A32" s="54">
        <v>5</v>
      </c>
      <c r="B32" s="913" t="s">
        <v>460</v>
      </c>
      <c r="C32" s="914"/>
      <c r="D32" s="914"/>
      <c r="E32" s="914"/>
      <c r="F32" s="914"/>
      <c r="G32" s="914"/>
      <c r="H32" s="914"/>
      <c r="I32" s="914"/>
      <c r="J32" s="914"/>
      <c r="K32" s="914"/>
      <c r="L32" s="914"/>
      <c r="M32" s="914"/>
      <c r="N32" s="914"/>
      <c r="O32" s="914"/>
      <c r="P32" s="915"/>
      <c r="Q32" s="916">
        <v>68</v>
      </c>
      <c r="R32" s="917"/>
      <c r="S32" s="917"/>
      <c r="T32" s="917"/>
      <c r="U32" s="917"/>
      <c r="V32" s="917">
        <v>2</v>
      </c>
      <c r="W32" s="917"/>
      <c r="X32" s="917"/>
      <c r="Y32" s="917"/>
      <c r="Z32" s="917"/>
      <c r="AA32" s="917">
        <v>66</v>
      </c>
      <c r="AB32" s="917"/>
      <c r="AC32" s="917"/>
      <c r="AD32" s="917"/>
      <c r="AE32" s="923"/>
      <c r="AF32" s="943">
        <v>66</v>
      </c>
      <c r="AG32" s="921"/>
      <c r="AH32" s="921"/>
      <c r="AI32" s="921"/>
      <c r="AJ32" s="944"/>
      <c r="AK32" s="922">
        <v>87</v>
      </c>
      <c r="AL32" s="917"/>
      <c r="AM32" s="917"/>
      <c r="AN32" s="917"/>
      <c r="AO32" s="917"/>
      <c r="AP32" s="917">
        <v>419</v>
      </c>
      <c r="AQ32" s="917"/>
      <c r="AR32" s="917"/>
      <c r="AS32" s="917"/>
      <c r="AT32" s="917"/>
      <c r="AU32" s="917">
        <v>261</v>
      </c>
      <c r="AV32" s="917"/>
      <c r="AW32" s="917"/>
      <c r="AX32" s="917"/>
      <c r="AY32" s="917"/>
      <c r="AZ32" s="950" t="s">
        <v>196</v>
      </c>
      <c r="BA32" s="950"/>
      <c r="BB32" s="950"/>
      <c r="BC32" s="950"/>
      <c r="BD32" s="950"/>
      <c r="BE32" s="918" t="s">
        <v>461</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c r="A33" s="54">
        <v>6</v>
      </c>
      <c r="B33" s="913" t="s">
        <v>462</v>
      </c>
      <c r="C33" s="914"/>
      <c r="D33" s="914"/>
      <c r="E33" s="914"/>
      <c r="F33" s="914"/>
      <c r="G33" s="914"/>
      <c r="H33" s="914"/>
      <c r="I33" s="914"/>
      <c r="J33" s="914"/>
      <c r="K33" s="914"/>
      <c r="L33" s="914"/>
      <c r="M33" s="914"/>
      <c r="N33" s="914"/>
      <c r="O33" s="914"/>
      <c r="P33" s="915"/>
      <c r="Q33" s="916">
        <v>54</v>
      </c>
      <c r="R33" s="917"/>
      <c r="S33" s="917"/>
      <c r="T33" s="917"/>
      <c r="U33" s="917"/>
      <c r="V33" s="917">
        <v>3</v>
      </c>
      <c r="W33" s="917"/>
      <c r="X33" s="917"/>
      <c r="Y33" s="917"/>
      <c r="Z33" s="917"/>
      <c r="AA33" s="917">
        <v>51</v>
      </c>
      <c r="AB33" s="917"/>
      <c r="AC33" s="917"/>
      <c r="AD33" s="917"/>
      <c r="AE33" s="923"/>
      <c r="AF33" s="943">
        <v>51</v>
      </c>
      <c r="AG33" s="921"/>
      <c r="AH33" s="921"/>
      <c r="AI33" s="921"/>
      <c r="AJ33" s="944"/>
      <c r="AK33" s="922">
        <v>114</v>
      </c>
      <c r="AL33" s="917"/>
      <c r="AM33" s="917"/>
      <c r="AN33" s="917"/>
      <c r="AO33" s="917"/>
      <c r="AP33" s="917">
        <v>592</v>
      </c>
      <c r="AQ33" s="917"/>
      <c r="AR33" s="917"/>
      <c r="AS33" s="917"/>
      <c r="AT33" s="917"/>
      <c r="AU33" s="917">
        <v>411</v>
      </c>
      <c r="AV33" s="917"/>
      <c r="AW33" s="917"/>
      <c r="AX33" s="917"/>
      <c r="AY33" s="917"/>
      <c r="AZ33" s="951" t="s">
        <v>196</v>
      </c>
      <c r="BA33" s="950"/>
      <c r="BB33" s="950"/>
      <c r="BC33" s="950"/>
      <c r="BD33" s="950"/>
      <c r="BE33" s="918" t="s">
        <v>461</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c r="A34" s="54">
        <v>7</v>
      </c>
      <c r="B34" s="913" t="s">
        <v>463</v>
      </c>
      <c r="C34" s="914"/>
      <c r="D34" s="914"/>
      <c r="E34" s="914"/>
      <c r="F34" s="914"/>
      <c r="G34" s="914"/>
      <c r="H34" s="914"/>
      <c r="I34" s="914"/>
      <c r="J34" s="914"/>
      <c r="K34" s="914"/>
      <c r="L34" s="914"/>
      <c r="M34" s="914"/>
      <c r="N34" s="914"/>
      <c r="O34" s="914"/>
      <c r="P34" s="915"/>
      <c r="Q34" s="916">
        <v>18</v>
      </c>
      <c r="R34" s="917"/>
      <c r="S34" s="917"/>
      <c r="T34" s="917"/>
      <c r="U34" s="917"/>
      <c r="V34" s="917">
        <v>18</v>
      </c>
      <c r="W34" s="917"/>
      <c r="X34" s="917"/>
      <c r="Y34" s="917"/>
      <c r="Z34" s="917"/>
      <c r="AA34" s="917">
        <v>0</v>
      </c>
      <c r="AB34" s="917"/>
      <c r="AC34" s="917"/>
      <c r="AD34" s="917"/>
      <c r="AE34" s="923"/>
      <c r="AF34" s="943">
        <v>0</v>
      </c>
      <c r="AG34" s="921"/>
      <c r="AH34" s="921"/>
      <c r="AI34" s="921"/>
      <c r="AJ34" s="944"/>
      <c r="AK34" s="922">
        <v>2</v>
      </c>
      <c r="AL34" s="917"/>
      <c r="AM34" s="917"/>
      <c r="AN34" s="917"/>
      <c r="AO34" s="917"/>
      <c r="AP34" s="917" t="s">
        <v>196</v>
      </c>
      <c r="AQ34" s="917"/>
      <c r="AR34" s="917"/>
      <c r="AS34" s="917"/>
      <c r="AT34" s="917"/>
      <c r="AU34" s="917" t="s">
        <v>196</v>
      </c>
      <c r="AV34" s="917"/>
      <c r="AW34" s="917"/>
      <c r="AX34" s="917"/>
      <c r="AY34" s="917"/>
      <c r="AZ34" s="950" t="s">
        <v>196</v>
      </c>
      <c r="BA34" s="950"/>
      <c r="BB34" s="950"/>
      <c r="BC34" s="950"/>
      <c r="BD34" s="950"/>
      <c r="BE34" s="918" t="s">
        <v>21</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464</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c r="A63" s="53" t="s">
        <v>245</v>
      </c>
      <c r="B63" s="891" t="s">
        <v>373</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126</v>
      </c>
      <c r="AG63" s="903"/>
      <c r="AH63" s="903"/>
      <c r="AI63" s="903"/>
      <c r="AJ63" s="935"/>
      <c r="AK63" s="936"/>
      <c r="AL63" s="902"/>
      <c r="AM63" s="902"/>
      <c r="AN63" s="902"/>
      <c r="AO63" s="902"/>
      <c r="AP63" s="903">
        <v>1011</v>
      </c>
      <c r="AQ63" s="903"/>
      <c r="AR63" s="903"/>
      <c r="AS63" s="903"/>
      <c r="AT63" s="903"/>
      <c r="AU63" s="903">
        <v>672</v>
      </c>
      <c r="AV63" s="903"/>
      <c r="AW63" s="903"/>
      <c r="AX63" s="903"/>
      <c r="AY63" s="903"/>
      <c r="AZ63" s="937"/>
      <c r="BA63" s="937"/>
      <c r="BB63" s="937"/>
      <c r="BC63" s="937"/>
      <c r="BD63" s="937"/>
      <c r="BE63" s="904"/>
      <c r="BF63" s="904"/>
      <c r="BG63" s="904"/>
      <c r="BH63" s="904"/>
      <c r="BI63" s="905"/>
      <c r="BJ63" s="938" t="s">
        <v>196</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c r="A66" s="659" t="s">
        <v>444</v>
      </c>
      <c r="B66" s="660"/>
      <c r="C66" s="660"/>
      <c r="D66" s="660"/>
      <c r="E66" s="660"/>
      <c r="F66" s="660"/>
      <c r="G66" s="660"/>
      <c r="H66" s="660"/>
      <c r="I66" s="660"/>
      <c r="J66" s="660"/>
      <c r="K66" s="660"/>
      <c r="L66" s="660"/>
      <c r="M66" s="660"/>
      <c r="N66" s="660"/>
      <c r="O66" s="660"/>
      <c r="P66" s="661"/>
      <c r="Q66" s="651" t="s">
        <v>453</v>
      </c>
      <c r="R66" s="652"/>
      <c r="S66" s="652"/>
      <c r="T66" s="652"/>
      <c r="U66" s="653"/>
      <c r="V66" s="651" t="s">
        <v>454</v>
      </c>
      <c r="W66" s="652"/>
      <c r="X66" s="652"/>
      <c r="Y66" s="652"/>
      <c r="Z66" s="653"/>
      <c r="AA66" s="651" t="s">
        <v>455</v>
      </c>
      <c r="AB66" s="652"/>
      <c r="AC66" s="652"/>
      <c r="AD66" s="652"/>
      <c r="AE66" s="653"/>
      <c r="AF66" s="671" t="s">
        <v>242</v>
      </c>
      <c r="AG66" s="666"/>
      <c r="AH66" s="666"/>
      <c r="AI66" s="666"/>
      <c r="AJ66" s="672"/>
      <c r="AK66" s="651" t="s">
        <v>387</v>
      </c>
      <c r="AL66" s="660"/>
      <c r="AM66" s="660"/>
      <c r="AN66" s="660"/>
      <c r="AO66" s="661"/>
      <c r="AP66" s="651" t="s">
        <v>355</v>
      </c>
      <c r="AQ66" s="652"/>
      <c r="AR66" s="652"/>
      <c r="AS66" s="652"/>
      <c r="AT66" s="653"/>
      <c r="AU66" s="651" t="s">
        <v>465</v>
      </c>
      <c r="AV66" s="652"/>
      <c r="AW66" s="652"/>
      <c r="AX66" s="652"/>
      <c r="AY66" s="653"/>
      <c r="AZ66" s="651" t="s">
        <v>441</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c r="A68" s="51">
        <v>1</v>
      </c>
      <c r="B68" s="924" t="s">
        <v>532</v>
      </c>
      <c r="C68" s="925"/>
      <c r="D68" s="925"/>
      <c r="E68" s="925"/>
      <c r="F68" s="925"/>
      <c r="G68" s="925"/>
      <c r="H68" s="925"/>
      <c r="I68" s="925"/>
      <c r="J68" s="925"/>
      <c r="K68" s="925"/>
      <c r="L68" s="925"/>
      <c r="M68" s="925"/>
      <c r="N68" s="925"/>
      <c r="O68" s="925"/>
      <c r="P68" s="926"/>
      <c r="Q68" s="927">
        <v>538</v>
      </c>
      <c r="R68" s="928"/>
      <c r="S68" s="928"/>
      <c r="T68" s="928"/>
      <c r="U68" s="928"/>
      <c r="V68" s="928">
        <v>532</v>
      </c>
      <c r="W68" s="928"/>
      <c r="X68" s="928"/>
      <c r="Y68" s="928"/>
      <c r="Z68" s="928"/>
      <c r="AA68" s="928">
        <v>6</v>
      </c>
      <c r="AB68" s="928"/>
      <c r="AC68" s="928"/>
      <c r="AD68" s="928"/>
      <c r="AE68" s="928"/>
      <c r="AF68" s="928">
        <v>0</v>
      </c>
      <c r="AG68" s="928"/>
      <c r="AH68" s="928"/>
      <c r="AI68" s="928"/>
      <c r="AJ68" s="928"/>
      <c r="AK68" s="928" t="s">
        <v>196</v>
      </c>
      <c r="AL68" s="928"/>
      <c r="AM68" s="928"/>
      <c r="AN68" s="928"/>
      <c r="AO68" s="928"/>
      <c r="AP68" s="928" t="s">
        <v>196</v>
      </c>
      <c r="AQ68" s="928"/>
      <c r="AR68" s="928"/>
      <c r="AS68" s="928"/>
      <c r="AT68" s="928"/>
      <c r="AU68" s="928" t="s">
        <v>196</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c r="A69" s="52">
        <v>2</v>
      </c>
      <c r="B69" s="913" t="s">
        <v>272</v>
      </c>
      <c r="C69" s="914"/>
      <c r="D69" s="914"/>
      <c r="E69" s="914"/>
      <c r="F69" s="914"/>
      <c r="G69" s="914"/>
      <c r="H69" s="914"/>
      <c r="I69" s="914"/>
      <c r="J69" s="914"/>
      <c r="K69" s="914"/>
      <c r="L69" s="914"/>
      <c r="M69" s="914"/>
      <c r="N69" s="914"/>
      <c r="O69" s="914"/>
      <c r="P69" s="915"/>
      <c r="Q69" s="916">
        <v>1227</v>
      </c>
      <c r="R69" s="917"/>
      <c r="S69" s="917"/>
      <c r="T69" s="917"/>
      <c r="U69" s="917"/>
      <c r="V69" s="917">
        <v>1131</v>
      </c>
      <c r="W69" s="917"/>
      <c r="X69" s="917"/>
      <c r="Y69" s="917"/>
      <c r="Z69" s="917"/>
      <c r="AA69" s="917">
        <v>96</v>
      </c>
      <c r="AB69" s="917"/>
      <c r="AC69" s="917"/>
      <c r="AD69" s="917"/>
      <c r="AE69" s="917"/>
      <c r="AF69" s="917">
        <v>88</v>
      </c>
      <c r="AG69" s="917"/>
      <c r="AH69" s="917"/>
      <c r="AI69" s="917"/>
      <c r="AJ69" s="917"/>
      <c r="AK69" s="917" t="s">
        <v>196</v>
      </c>
      <c r="AL69" s="917"/>
      <c r="AM69" s="917"/>
      <c r="AN69" s="917"/>
      <c r="AO69" s="917"/>
      <c r="AP69" s="917" t="s">
        <v>196</v>
      </c>
      <c r="AQ69" s="917"/>
      <c r="AR69" s="917"/>
      <c r="AS69" s="917"/>
      <c r="AT69" s="917"/>
      <c r="AU69" s="917" t="s">
        <v>196</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c r="A70" s="52">
        <v>3</v>
      </c>
      <c r="B70" s="913" t="s">
        <v>533</v>
      </c>
      <c r="C70" s="914"/>
      <c r="D70" s="914"/>
      <c r="E70" s="914"/>
      <c r="F70" s="914"/>
      <c r="G70" s="914"/>
      <c r="H70" s="914"/>
      <c r="I70" s="914"/>
      <c r="J70" s="914"/>
      <c r="K70" s="914"/>
      <c r="L70" s="914"/>
      <c r="M70" s="914"/>
      <c r="N70" s="914"/>
      <c r="O70" s="914"/>
      <c r="P70" s="915"/>
      <c r="Q70" s="916">
        <v>44</v>
      </c>
      <c r="R70" s="917"/>
      <c r="S70" s="917"/>
      <c r="T70" s="917"/>
      <c r="U70" s="917"/>
      <c r="V70" s="917">
        <v>44</v>
      </c>
      <c r="W70" s="917"/>
      <c r="X70" s="917"/>
      <c r="Y70" s="917"/>
      <c r="Z70" s="917"/>
      <c r="AA70" s="917">
        <v>0</v>
      </c>
      <c r="AB70" s="917"/>
      <c r="AC70" s="917"/>
      <c r="AD70" s="917"/>
      <c r="AE70" s="917"/>
      <c r="AF70" s="917">
        <v>0</v>
      </c>
      <c r="AG70" s="917"/>
      <c r="AH70" s="917"/>
      <c r="AI70" s="917"/>
      <c r="AJ70" s="917"/>
      <c r="AK70" s="917" t="s">
        <v>196</v>
      </c>
      <c r="AL70" s="917"/>
      <c r="AM70" s="917"/>
      <c r="AN70" s="917"/>
      <c r="AO70" s="917"/>
      <c r="AP70" s="917" t="s">
        <v>196</v>
      </c>
      <c r="AQ70" s="917"/>
      <c r="AR70" s="917"/>
      <c r="AS70" s="917"/>
      <c r="AT70" s="917"/>
      <c r="AU70" s="917" t="s">
        <v>196</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c r="A71" s="52">
        <v>4</v>
      </c>
      <c r="B71" s="913" t="s">
        <v>534</v>
      </c>
      <c r="C71" s="914"/>
      <c r="D71" s="914"/>
      <c r="E71" s="914"/>
      <c r="F71" s="914"/>
      <c r="G71" s="914"/>
      <c r="H71" s="914"/>
      <c r="I71" s="914"/>
      <c r="J71" s="914"/>
      <c r="K71" s="914"/>
      <c r="L71" s="914"/>
      <c r="M71" s="914"/>
      <c r="N71" s="914"/>
      <c r="O71" s="914"/>
      <c r="P71" s="915"/>
      <c r="Q71" s="916">
        <v>152</v>
      </c>
      <c r="R71" s="917"/>
      <c r="S71" s="917"/>
      <c r="T71" s="917"/>
      <c r="U71" s="917"/>
      <c r="V71" s="917">
        <v>143</v>
      </c>
      <c r="W71" s="917"/>
      <c r="X71" s="917"/>
      <c r="Y71" s="917"/>
      <c r="Z71" s="917"/>
      <c r="AA71" s="917">
        <v>9</v>
      </c>
      <c r="AB71" s="917"/>
      <c r="AC71" s="917"/>
      <c r="AD71" s="917"/>
      <c r="AE71" s="917"/>
      <c r="AF71" s="917">
        <v>9</v>
      </c>
      <c r="AG71" s="917"/>
      <c r="AH71" s="917"/>
      <c r="AI71" s="917"/>
      <c r="AJ71" s="917"/>
      <c r="AK71" s="917" t="s">
        <v>196</v>
      </c>
      <c r="AL71" s="917"/>
      <c r="AM71" s="917"/>
      <c r="AN71" s="917"/>
      <c r="AO71" s="917"/>
      <c r="AP71" s="917" t="s">
        <v>196</v>
      </c>
      <c r="AQ71" s="917"/>
      <c r="AR71" s="917"/>
      <c r="AS71" s="917"/>
      <c r="AT71" s="917"/>
      <c r="AU71" s="917" t="s">
        <v>196</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c r="A72" s="52">
        <v>5</v>
      </c>
      <c r="B72" s="913" t="s">
        <v>535</v>
      </c>
      <c r="C72" s="914"/>
      <c r="D72" s="914"/>
      <c r="E72" s="914"/>
      <c r="F72" s="914"/>
      <c r="G72" s="914"/>
      <c r="H72" s="914"/>
      <c r="I72" s="914"/>
      <c r="J72" s="914"/>
      <c r="K72" s="914"/>
      <c r="L72" s="914"/>
      <c r="M72" s="914"/>
      <c r="N72" s="914"/>
      <c r="O72" s="914"/>
      <c r="P72" s="915"/>
      <c r="Q72" s="916">
        <v>4171</v>
      </c>
      <c r="R72" s="917"/>
      <c r="S72" s="917"/>
      <c r="T72" s="917"/>
      <c r="U72" s="917"/>
      <c r="V72" s="917">
        <v>3764</v>
      </c>
      <c r="W72" s="917"/>
      <c r="X72" s="917"/>
      <c r="Y72" s="917"/>
      <c r="Z72" s="917"/>
      <c r="AA72" s="917">
        <v>407</v>
      </c>
      <c r="AB72" s="917"/>
      <c r="AC72" s="917"/>
      <c r="AD72" s="917"/>
      <c r="AE72" s="917"/>
      <c r="AF72" s="917">
        <v>407</v>
      </c>
      <c r="AG72" s="917"/>
      <c r="AH72" s="917"/>
      <c r="AI72" s="917"/>
      <c r="AJ72" s="917"/>
      <c r="AK72" s="917">
        <v>2</v>
      </c>
      <c r="AL72" s="917"/>
      <c r="AM72" s="917"/>
      <c r="AN72" s="917"/>
      <c r="AO72" s="917"/>
      <c r="AP72" s="917" t="s">
        <v>196</v>
      </c>
      <c r="AQ72" s="917"/>
      <c r="AR72" s="917"/>
      <c r="AS72" s="917"/>
      <c r="AT72" s="917"/>
      <c r="AU72" s="917" t="s">
        <v>196</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c r="A73" s="52">
        <v>6</v>
      </c>
      <c r="B73" s="913" t="s">
        <v>536</v>
      </c>
      <c r="C73" s="914"/>
      <c r="D73" s="914"/>
      <c r="E73" s="914"/>
      <c r="F73" s="914"/>
      <c r="G73" s="914"/>
      <c r="H73" s="914"/>
      <c r="I73" s="914"/>
      <c r="J73" s="914"/>
      <c r="K73" s="914"/>
      <c r="L73" s="914"/>
      <c r="M73" s="914"/>
      <c r="N73" s="914"/>
      <c r="O73" s="914"/>
      <c r="P73" s="915"/>
      <c r="Q73" s="916">
        <v>7</v>
      </c>
      <c r="R73" s="917"/>
      <c r="S73" s="917"/>
      <c r="T73" s="917"/>
      <c r="U73" s="917"/>
      <c r="V73" s="917">
        <v>7</v>
      </c>
      <c r="W73" s="917"/>
      <c r="X73" s="917"/>
      <c r="Y73" s="917"/>
      <c r="Z73" s="917"/>
      <c r="AA73" s="917">
        <v>0</v>
      </c>
      <c r="AB73" s="917"/>
      <c r="AC73" s="917"/>
      <c r="AD73" s="917"/>
      <c r="AE73" s="917"/>
      <c r="AF73" s="917">
        <v>0</v>
      </c>
      <c r="AG73" s="917"/>
      <c r="AH73" s="917"/>
      <c r="AI73" s="917"/>
      <c r="AJ73" s="917"/>
      <c r="AK73" s="917" t="s">
        <v>196</v>
      </c>
      <c r="AL73" s="917"/>
      <c r="AM73" s="917"/>
      <c r="AN73" s="917"/>
      <c r="AO73" s="917"/>
      <c r="AP73" s="917" t="s">
        <v>196</v>
      </c>
      <c r="AQ73" s="917"/>
      <c r="AR73" s="917"/>
      <c r="AS73" s="917"/>
      <c r="AT73" s="917"/>
      <c r="AU73" s="917" t="s">
        <v>196</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c r="A74" s="52">
        <v>7</v>
      </c>
      <c r="B74" s="913" t="s">
        <v>537</v>
      </c>
      <c r="C74" s="914"/>
      <c r="D74" s="914"/>
      <c r="E74" s="914"/>
      <c r="F74" s="914"/>
      <c r="G74" s="914"/>
      <c r="H74" s="914"/>
      <c r="I74" s="914"/>
      <c r="J74" s="914"/>
      <c r="K74" s="914"/>
      <c r="L74" s="914"/>
      <c r="M74" s="914"/>
      <c r="N74" s="914"/>
      <c r="O74" s="914"/>
      <c r="P74" s="915"/>
      <c r="Q74" s="916">
        <v>59</v>
      </c>
      <c r="R74" s="917"/>
      <c r="S74" s="917"/>
      <c r="T74" s="917"/>
      <c r="U74" s="917"/>
      <c r="V74" s="917">
        <v>48</v>
      </c>
      <c r="W74" s="917"/>
      <c r="X74" s="917"/>
      <c r="Y74" s="917"/>
      <c r="Z74" s="917"/>
      <c r="AA74" s="917">
        <v>11</v>
      </c>
      <c r="AB74" s="917"/>
      <c r="AC74" s="917"/>
      <c r="AD74" s="917"/>
      <c r="AE74" s="917"/>
      <c r="AF74" s="917">
        <v>11</v>
      </c>
      <c r="AG74" s="917"/>
      <c r="AH74" s="917"/>
      <c r="AI74" s="917"/>
      <c r="AJ74" s="917"/>
      <c r="AK74" s="917" t="s">
        <v>196</v>
      </c>
      <c r="AL74" s="917"/>
      <c r="AM74" s="917"/>
      <c r="AN74" s="917"/>
      <c r="AO74" s="917"/>
      <c r="AP74" s="917" t="s">
        <v>196</v>
      </c>
      <c r="AQ74" s="917"/>
      <c r="AR74" s="917"/>
      <c r="AS74" s="917"/>
      <c r="AT74" s="917"/>
      <c r="AU74" s="917" t="s">
        <v>196</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c r="A75" s="52">
        <v>8</v>
      </c>
      <c r="B75" s="913" t="s">
        <v>129</v>
      </c>
      <c r="C75" s="914"/>
      <c r="D75" s="914"/>
      <c r="E75" s="914"/>
      <c r="F75" s="914"/>
      <c r="G75" s="914"/>
      <c r="H75" s="914"/>
      <c r="I75" s="914"/>
      <c r="J75" s="914"/>
      <c r="K75" s="914"/>
      <c r="L75" s="914"/>
      <c r="M75" s="914"/>
      <c r="N75" s="914"/>
      <c r="O75" s="914"/>
      <c r="P75" s="915"/>
      <c r="Q75" s="920">
        <v>155045</v>
      </c>
      <c r="R75" s="921"/>
      <c r="S75" s="921"/>
      <c r="T75" s="921"/>
      <c r="U75" s="922"/>
      <c r="V75" s="923">
        <v>151878</v>
      </c>
      <c r="W75" s="921"/>
      <c r="X75" s="921"/>
      <c r="Y75" s="921"/>
      <c r="Z75" s="922"/>
      <c r="AA75" s="923">
        <v>3167</v>
      </c>
      <c r="AB75" s="921"/>
      <c r="AC75" s="921"/>
      <c r="AD75" s="921"/>
      <c r="AE75" s="922"/>
      <c r="AF75" s="923">
        <v>3167</v>
      </c>
      <c r="AG75" s="921"/>
      <c r="AH75" s="921"/>
      <c r="AI75" s="921"/>
      <c r="AJ75" s="922"/>
      <c r="AK75" s="923" t="s">
        <v>196</v>
      </c>
      <c r="AL75" s="921"/>
      <c r="AM75" s="921"/>
      <c r="AN75" s="921"/>
      <c r="AO75" s="922"/>
      <c r="AP75" s="923" t="s">
        <v>196</v>
      </c>
      <c r="AQ75" s="921"/>
      <c r="AR75" s="921"/>
      <c r="AS75" s="921"/>
      <c r="AT75" s="922"/>
      <c r="AU75" s="923" t="s">
        <v>196</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c r="A88" s="53" t="s">
        <v>245</v>
      </c>
      <c r="B88" s="891" t="s">
        <v>178</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3682</v>
      </c>
      <c r="AG88" s="903"/>
      <c r="AH88" s="903"/>
      <c r="AI88" s="903"/>
      <c r="AJ88" s="903"/>
      <c r="AK88" s="902"/>
      <c r="AL88" s="902"/>
      <c r="AM88" s="902"/>
      <c r="AN88" s="902"/>
      <c r="AO88" s="902"/>
      <c r="AP88" s="903"/>
      <c r="AQ88" s="903"/>
      <c r="AR88" s="903"/>
      <c r="AS88" s="903"/>
      <c r="AT88" s="903"/>
      <c r="AU88" s="903"/>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245</v>
      </c>
      <c r="BR102" s="891" t="s">
        <v>448</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5</v>
      </c>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466</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467</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c r="A107" s="59" t="s">
        <v>415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c r="A108" s="880" t="s">
        <v>468</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198</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c r="A109" s="851" t="s">
        <v>469</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470</v>
      </c>
      <c r="AB109" s="852"/>
      <c r="AC109" s="852"/>
      <c r="AD109" s="852"/>
      <c r="AE109" s="853"/>
      <c r="AF109" s="854" t="s">
        <v>471</v>
      </c>
      <c r="AG109" s="852"/>
      <c r="AH109" s="852"/>
      <c r="AI109" s="852"/>
      <c r="AJ109" s="853"/>
      <c r="AK109" s="854" t="s">
        <v>184</v>
      </c>
      <c r="AL109" s="852"/>
      <c r="AM109" s="852"/>
      <c r="AN109" s="852"/>
      <c r="AO109" s="853"/>
      <c r="AP109" s="854" t="s">
        <v>473</v>
      </c>
      <c r="AQ109" s="852"/>
      <c r="AR109" s="852"/>
      <c r="AS109" s="852"/>
      <c r="AT109" s="855"/>
      <c r="AU109" s="851" t="s">
        <v>469</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470</v>
      </c>
      <c r="BR109" s="852"/>
      <c r="BS109" s="852"/>
      <c r="BT109" s="852"/>
      <c r="BU109" s="853"/>
      <c r="BV109" s="854" t="s">
        <v>471</v>
      </c>
      <c r="BW109" s="852"/>
      <c r="BX109" s="852"/>
      <c r="BY109" s="852"/>
      <c r="BZ109" s="853"/>
      <c r="CA109" s="854" t="s">
        <v>184</v>
      </c>
      <c r="CB109" s="852"/>
      <c r="CC109" s="852"/>
      <c r="CD109" s="852"/>
      <c r="CE109" s="853"/>
      <c r="CF109" s="883" t="s">
        <v>473</v>
      </c>
      <c r="CG109" s="883"/>
      <c r="CH109" s="883"/>
      <c r="CI109" s="883"/>
      <c r="CJ109" s="883"/>
      <c r="CK109" s="854" t="s">
        <v>99</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470</v>
      </c>
      <c r="DH109" s="852"/>
      <c r="DI109" s="852"/>
      <c r="DJ109" s="852"/>
      <c r="DK109" s="853"/>
      <c r="DL109" s="854" t="s">
        <v>471</v>
      </c>
      <c r="DM109" s="852"/>
      <c r="DN109" s="852"/>
      <c r="DO109" s="852"/>
      <c r="DP109" s="853"/>
      <c r="DQ109" s="854" t="s">
        <v>184</v>
      </c>
      <c r="DR109" s="852"/>
      <c r="DS109" s="852"/>
      <c r="DT109" s="852"/>
      <c r="DU109" s="853"/>
      <c r="DV109" s="854" t="s">
        <v>473</v>
      </c>
      <c r="DW109" s="852"/>
      <c r="DX109" s="852"/>
      <c r="DY109" s="852"/>
      <c r="DZ109" s="855"/>
    </row>
    <row r="110" spans="1:131" s="48" customFormat="1" ht="26.25" customHeight="1">
      <c r="A110" s="762" t="s">
        <v>327</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446928</v>
      </c>
      <c r="AB110" s="756"/>
      <c r="AC110" s="756"/>
      <c r="AD110" s="756"/>
      <c r="AE110" s="757"/>
      <c r="AF110" s="758">
        <v>460315</v>
      </c>
      <c r="AG110" s="756"/>
      <c r="AH110" s="756"/>
      <c r="AI110" s="756"/>
      <c r="AJ110" s="757"/>
      <c r="AK110" s="758">
        <v>480475</v>
      </c>
      <c r="AL110" s="756"/>
      <c r="AM110" s="756"/>
      <c r="AN110" s="756"/>
      <c r="AO110" s="757"/>
      <c r="AP110" s="856">
        <v>30.8</v>
      </c>
      <c r="AQ110" s="857"/>
      <c r="AR110" s="857"/>
      <c r="AS110" s="857"/>
      <c r="AT110" s="858"/>
      <c r="AU110" s="859" t="s">
        <v>120</v>
      </c>
      <c r="AV110" s="860"/>
      <c r="AW110" s="860"/>
      <c r="AX110" s="860"/>
      <c r="AY110" s="860"/>
      <c r="AZ110" s="815" t="s">
        <v>474</v>
      </c>
      <c r="BA110" s="763"/>
      <c r="BB110" s="763"/>
      <c r="BC110" s="763"/>
      <c r="BD110" s="763"/>
      <c r="BE110" s="763"/>
      <c r="BF110" s="763"/>
      <c r="BG110" s="763"/>
      <c r="BH110" s="763"/>
      <c r="BI110" s="763"/>
      <c r="BJ110" s="763"/>
      <c r="BK110" s="763"/>
      <c r="BL110" s="763"/>
      <c r="BM110" s="763"/>
      <c r="BN110" s="763"/>
      <c r="BO110" s="763"/>
      <c r="BP110" s="764"/>
      <c r="BQ110" s="816">
        <v>4318092</v>
      </c>
      <c r="BR110" s="817"/>
      <c r="BS110" s="817"/>
      <c r="BT110" s="817"/>
      <c r="BU110" s="817"/>
      <c r="BV110" s="817">
        <v>4291657</v>
      </c>
      <c r="BW110" s="817"/>
      <c r="BX110" s="817"/>
      <c r="BY110" s="817"/>
      <c r="BZ110" s="817"/>
      <c r="CA110" s="817">
        <v>4093423</v>
      </c>
      <c r="CB110" s="817"/>
      <c r="CC110" s="817"/>
      <c r="CD110" s="817"/>
      <c r="CE110" s="817"/>
      <c r="CF110" s="841">
        <v>262.10000000000002</v>
      </c>
      <c r="CG110" s="842"/>
      <c r="CH110" s="842"/>
      <c r="CI110" s="842"/>
      <c r="CJ110" s="842"/>
      <c r="CK110" s="865" t="s">
        <v>385</v>
      </c>
      <c r="CL110" s="706"/>
      <c r="CM110" s="815"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196</v>
      </c>
      <c r="DH110" s="817"/>
      <c r="DI110" s="817"/>
      <c r="DJ110" s="817"/>
      <c r="DK110" s="817"/>
      <c r="DL110" s="817" t="s">
        <v>196</v>
      </c>
      <c r="DM110" s="817"/>
      <c r="DN110" s="817"/>
      <c r="DO110" s="817"/>
      <c r="DP110" s="817"/>
      <c r="DQ110" s="817" t="s">
        <v>196</v>
      </c>
      <c r="DR110" s="817"/>
      <c r="DS110" s="817"/>
      <c r="DT110" s="817"/>
      <c r="DU110" s="817"/>
      <c r="DV110" s="818" t="s">
        <v>196</v>
      </c>
      <c r="DW110" s="818"/>
      <c r="DX110" s="818"/>
      <c r="DY110" s="818"/>
      <c r="DZ110" s="819"/>
    </row>
    <row r="111" spans="1:131" s="48" customFormat="1" ht="26.25" customHeight="1">
      <c r="A111" s="711" t="s">
        <v>452</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196</v>
      </c>
      <c r="AB111" s="717"/>
      <c r="AC111" s="717"/>
      <c r="AD111" s="717"/>
      <c r="AE111" s="718"/>
      <c r="AF111" s="719" t="s">
        <v>196</v>
      </c>
      <c r="AG111" s="717"/>
      <c r="AH111" s="717"/>
      <c r="AI111" s="717"/>
      <c r="AJ111" s="718"/>
      <c r="AK111" s="719" t="s">
        <v>196</v>
      </c>
      <c r="AL111" s="717"/>
      <c r="AM111" s="717"/>
      <c r="AN111" s="717"/>
      <c r="AO111" s="718"/>
      <c r="AP111" s="788" t="s">
        <v>196</v>
      </c>
      <c r="AQ111" s="789"/>
      <c r="AR111" s="789"/>
      <c r="AS111" s="789"/>
      <c r="AT111" s="790"/>
      <c r="AU111" s="861"/>
      <c r="AV111" s="862"/>
      <c r="AW111" s="862"/>
      <c r="AX111" s="862"/>
      <c r="AY111" s="862"/>
      <c r="AZ111" s="787" t="s">
        <v>475</v>
      </c>
      <c r="BA111" s="724"/>
      <c r="BB111" s="724"/>
      <c r="BC111" s="724"/>
      <c r="BD111" s="724"/>
      <c r="BE111" s="724"/>
      <c r="BF111" s="724"/>
      <c r="BG111" s="724"/>
      <c r="BH111" s="724"/>
      <c r="BI111" s="724"/>
      <c r="BJ111" s="724"/>
      <c r="BK111" s="724"/>
      <c r="BL111" s="724"/>
      <c r="BM111" s="724"/>
      <c r="BN111" s="724"/>
      <c r="BO111" s="724"/>
      <c r="BP111" s="725"/>
      <c r="BQ111" s="791" t="s">
        <v>196</v>
      </c>
      <c r="BR111" s="792"/>
      <c r="BS111" s="792"/>
      <c r="BT111" s="792"/>
      <c r="BU111" s="792"/>
      <c r="BV111" s="792" t="s">
        <v>196</v>
      </c>
      <c r="BW111" s="792"/>
      <c r="BX111" s="792"/>
      <c r="BY111" s="792"/>
      <c r="BZ111" s="792"/>
      <c r="CA111" s="792" t="s">
        <v>196</v>
      </c>
      <c r="CB111" s="792"/>
      <c r="CC111" s="792"/>
      <c r="CD111" s="792"/>
      <c r="CE111" s="792"/>
      <c r="CF111" s="849" t="s">
        <v>196</v>
      </c>
      <c r="CG111" s="850"/>
      <c r="CH111" s="850"/>
      <c r="CI111" s="850"/>
      <c r="CJ111" s="850"/>
      <c r="CK111" s="866"/>
      <c r="CL111" s="708"/>
      <c r="CM111" s="787" t="s">
        <v>133</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196</v>
      </c>
      <c r="DH111" s="792"/>
      <c r="DI111" s="792"/>
      <c r="DJ111" s="792"/>
      <c r="DK111" s="792"/>
      <c r="DL111" s="792" t="s">
        <v>196</v>
      </c>
      <c r="DM111" s="792"/>
      <c r="DN111" s="792"/>
      <c r="DO111" s="792"/>
      <c r="DP111" s="792"/>
      <c r="DQ111" s="792" t="s">
        <v>196</v>
      </c>
      <c r="DR111" s="792"/>
      <c r="DS111" s="792"/>
      <c r="DT111" s="792"/>
      <c r="DU111" s="792"/>
      <c r="DV111" s="793" t="s">
        <v>196</v>
      </c>
      <c r="DW111" s="793"/>
      <c r="DX111" s="793"/>
      <c r="DY111" s="793"/>
      <c r="DZ111" s="794"/>
    </row>
    <row r="112" spans="1:131" s="48" customFormat="1" ht="26.25" customHeight="1">
      <c r="A112" s="695" t="s">
        <v>152</v>
      </c>
      <c r="B112" s="696"/>
      <c r="C112" s="724" t="s">
        <v>476</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196</v>
      </c>
      <c r="AB112" s="717"/>
      <c r="AC112" s="717"/>
      <c r="AD112" s="717"/>
      <c r="AE112" s="718"/>
      <c r="AF112" s="719" t="s">
        <v>196</v>
      </c>
      <c r="AG112" s="717"/>
      <c r="AH112" s="717"/>
      <c r="AI112" s="717"/>
      <c r="AJ112" s="718"/>
      <c r="AK112" s="719" t="s">
        <v>196</v>
      </c>
      <c r="AL112" s="717"/>
      <c r="AM112" s="717"/>
      <c r="AN112" s="717"/>
      <c r="AO112" s="718"/>
      <c r="AP112" s="788" t="s">
        <v>196</v>
      </c>
      <c r="AQ112" s="789"/>
      <c r="AR112" s="789"/>
      <c r="AS112" s="789"/>
      <c r="AT112" s="790"/>
      <c r="AU112" s="861"/>
      <c r="AV112" s="862"/>
      <c r="AW112" s="862"/>
      <c r="AX112" s="862"/>
      <c r="AY112" s="862"/>
      <c r="AZ112" s="787" t="s">
        <v>263</v>
      </c>
      <c r="BA112" s="724"/>
      <c r="BB112" s="724"/>
      <c r="BC112" s="724"/>
      <c r="BD112" s="724"/>
      <c r="BE112" s="724"/>
      <c r="BF112" s="724"/>
      <c r="BG112" s="724"/>
      <c r="BH112" s="724"/>
      <c r="BI112" s="724"/>
      <c r="BJ112" s="724"/>
      <c r="BK112" s="724"/>
      <c r="BL112" s="724"/>
      <c r="BM112" s="724"/>
      <c r="BN112" s="724"/>
      <c r="BO112" s="724"/>
      <c r="BP112" s="725"/>
      <c r="BQ112" s="791">
        <v>794594</v>
      </c>
      <c r="BR112" s="792"/>
      <c r="BS112" s="792"/>
      <c r="BT112" s="792"/>
      <c r="BU112" s="792"/>
      <c r="BV112" s="792">
        <v>722921</v>
      </c>
      <c r="BW112" s="792"/>
      <c r="BX112" s="792"/>
      <c r="BY112" s="792"/>
      <c r="BZ112" s="792"/>
      <c r="CA112" s="792">
        <v>672926</v>
      </c>
      <c r="CB112" s="792"/>
      <c r="CC112" s="792"/>
      <c r="CD112" s="792"/>
      <c r="CE112" s="792"/>
      <c r="CF112" s="849">
        <v>43.1</v>
      </c>
      <c r="CG112" s="850"/>
      <c r="CH112" s="850"/>
      <c r="CI112" s="850"/>
      <c r="CJ112" s="850"/>
      <c r="CK112" s="866"/>
      <c r="CL112" s="708"/>
      <c r="CM112" s="787" t="s">
        <v>393</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196</v>
      </c>
      <c r="DH112" s="792"/>
      <c r="DI112" s="792"/>
      <c r="DJ112" s="792"/>
      <c r="DK112" s="792"/>
      <c r="DL112" s="792" t="s">
        <v>196</v>
      </c>
      <c r="DM112" s="792"/>
      <c r="DN112" s="792"/>
      <c r="DO112" s="792"/>
      <c r="DP112" s="792"/>
      <c r="DQ112" s="792" t="s">
        <v>196</v>
      </c>
      <c r="DR112" s="792"/>
      <c r="DS112" s="792"/>
      <c r="DT112" s="792"/>
      <c r="DU112" s="792"/>
      <c r="DV112" s="793" t="s">
        <v>196</v>
      </c>
      <c r="DW112" s="793"/>
      <c r="DX112" s="793"/>
      <c r="DY112" s="793"/>
      <c r="DZ112" s="794"/>
    </row>
    <row r="113" spans="1:130" s="48" customFormat="1" ht="26.25" customHeight="1">
      <c r="A113" s="697"/>
      <c r="B113" s="698"/>
      <c r="C113" s="724" t="s">
        <v>478</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90949</v>
      </c>
      <c r="AB113" s="717"/>
      <c r="AC113" s="717"/>
      <c r="AD113" s="717"/>
      <c r="AE113" s="718"/>
      <c r="AF113" s="719">
        <v>90581</v>
      </c>
      <c r="AG113" s="717"/>
      <c r="AH113" s="717"/>
      <c r="AI113" s="717"/>
      <c r="AJ113" s="718"/>
      <c r="AK113" s="719">
        <v>80418</v>
      </c>
      <c r="AL113" s="717"/>
      <c r="AM113" s="717"/>
      <c r="AN113" s="717"/>
      <c r="AO113" s="718"/>
      <c r="AP113" s="788">
        <v>5.2</v>
      </c>
      <c r="AQ113" s="789"/>
      <c r="AR113" s="789"/>
      <c r="AS113" s="789"/>
      <c r="AT113" s="790"/>
      <c r="AU113" s="861"/>
      <c r="AV113" s="862"/>
      <c r="AW113" s="862"/>
      <c r="AX113" s="862"/>
      <c r="AY113" s="862"/>
      <c r="AZ113" s="787" t="s">
        <v>201</v>
      </c>
      <c r="BA113" s="724"/>
      <c r="BB113" s="724"/>
      <c r="BC113" s="724"/>
      <c r="BD113" s="724"/>
      <c r="BE113" s="724"/>
      <c r="BF113" s="724"/>
      <c r="BG113" s="724"/>
      <c r="BH113" s="724"/>
      <c r="BI113" s="724"/>
      <c r="BJ113" s="724"/>
      <c r="BK113" s="724"/>
      <c r="BL113" s="724"/>
      <c r="BM113" s="724"/>
      <c r="BN113" s="724"/>
      <c r="BO113" s="724"/>
      <c r="BP113" s="725"/>
      <c r="BQ113" s="791" t="s">
        <v>196</v>
      </c>
      <c r="BR113" s="792"/>
      <c r="BS113" s="792"/>
      <c r="BT113" s="792"/>
      <c r="BU113" s="792"/>
      <c r="BV113" s="792" t="s">
        <v>196</v>
      </c>
      <c r="BW113" s="792"/>
      <c r="BX113" s="792"/>
      <c r="BY113" s="792"/>
      <c r="BZ113" s="792"/>
      <c r="CA113" s="792" t="s">
        <v>196</v>
      </c>
      <c r="CB113" s="792"/>
      <c r="CC113" s="792"/>
      <c r="CD113" s="792"/>
      <c r="CE113" s="792"/>
      <c r="CF113" s="849" t="s">
        <v>196</v>
      </c>
      <c r="CG113" s="850"/>
      <c r="CH113" s="850"/>
      <c r="CI113" s="850"/>
      <c r="CJ113" s="850"/>
      <c r="CK113" s="866"/>
      <c r="CL113" s="708"/>
      <c r="CM113" s="787" t="s">
        <v>403</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196</v>
      </c>
      <c r="DH113" s="717"/>
      <c r="DI113" s="717"/>
      <c r="DJ113" s="717"/>
      <c r="DK113" s="718"/>
      <c r="DL113" s="719" t="s">
        <v>196</v>
      </c>
      <c r="DM113" s="717"/>
      <c r="DN113" s="717"/>
      <c r="DO113" s="717"/>
      <c r="DP113" s="718"/>
      <c r="DQ113" s="719" t="s">
        <v>196</v>
      </c>
      <c r="DR113" s="717"/>
      <c r="DS113" s="717"/>
      <c r="DT113" s="717"/>
      <c r="DU113" s="718"/>
      <c r="DV113" s="788" t="s">
        <v>196</v>
      </c>
      <c r="DW113" s="789"/>
      <c r="DX113" s="789"/>
      <c r="DY113" s="789"/>
      <c r="DZ113" s="790"/>
    </row>
    <row r="114" spans="1:130" s="48" customFormat="1" ht="26.25" customHeight="1">
      <c r="A114" s="697"/>
      <c r="B114" s="698"/>
      <c r="C114" s="724" t="s">
        <v>480</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t="s">
        <v>196</v>
      </c>
      <c r="AB114" s="717"/>
      <c r="AC114" s="717"/>
      <c r="AD114" s="717"/>
      <c r="AE114" s="718"/>
      <c r="AF114" s="719" t="s">
        <v>196</v>
      </c>
      <c r="AG114" s="717"/>
      <c r="AH114" s="717"/>
      <c r="AI114" s="717"/>
      <c r="AJ114" s="718"/>
      <c r="AK114" s="719" t="s">
        <v>196</v>
      </c>
      <c r="AL114" s="717"/>
      <c r="AM114" s="717"/>
      <c r="AN114" s="717"/>
      <c r="AO114" s="718"/>
      <c r="AP114" s="788" t="s">
        <v>196</v>
      </c>
      <c r="AQ114" s="789"/>
      <c r="AR114" s="789"/>
      <c r="AS114" s="789"/>
      <c r="AT114" s="790"/>
      <c r="AU114" s="861"/>
      <c r="AV114" s="862"/>
      <c r="AW114" s="862"/>
      <c r="AX114" s="862"/>
      <c r="AY114" s="862"/>
      <c r="AZ114" s="787" t="s">
        <v>481</v>
      </c>
      <c r="BA114" s="724"/>
      <c r="BB114" s="724"/>
      <c r="BC114" s="724"/>
      <c r="BD114" s="724"/>
      <c r="BE114" s="724"/>
      <c r="BF114" s="724"/>
      <c r="BG114" s="724"/>
      <c r="BH114" s="724"/>
      <c r="BI114" s="724"/>
      <c r="BJ114" s="724"/>
      <c r="BK114" s="724"/>
      <c r="BL114" s="724"/>
      <c r="BM114" s="724"/>
      <c r="BN114" s="724"/>
      <c r="BO114" s="724"/>
      <c r="BP114" s="725"/>
      <c r="BQ114" s="791">
        <v>329519</v>
      </c>
      <c r="BR114" s="792"/>
      <c r="BS114" s="792"/>
      <c r="BT114" s="792"/>
      <c r="BU114" s="792"/>
      <c r="BV114" s="792">
        <v>335311</v>
      </c>
      <c r="BW114" s="792"/>
      <c r="BX114" s="792"/>
      <c r="BY114" s="792"/>
      <c r="BZ114" s="792"/>
      <c r="CA114" s="792">
        <v>343608</v>
      </c>
      <c r="CB114" s="792"/>
      <c r="CC114" s="792"/>
      <c r="CD114" s="792"/>
      <c r="CE114" s="792"/>
      <c r="CF114" s="849">
        <v>22</v>
      </c>
      <c r="CG114" s="850"/>
      <c r="CH114" s="850"/>
      <c r="CI114" s="850"/>
      <c r="CJ114" s="850"/>
      <c r="CK114" s="866"/>
      <c r="CL114" s="708"/>
      <c r="CM114" s="787" t="s">
        <v>482</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196</v>
      </c>
      <c r="DH114" s="717"/>
      <c r="DI114" s="717"/>
      <c r="DJ114" s="717"/>
      <c r="DK114" s="718"/>
      <c r="DL114" s="719" t="s">
        <v>196</v>
      </c>
      <c r="DM114" s="717"/>
      <c r="DN114" s="717"/>
      <c r="DO114" s="717"/>
      <c r="DP114" s="718"/>
      <c r="DQ114" s="719" t="s">
        <v>196</v>
      </c>
      <c r="DR114" s="717"/>
      <c r="DS114" s="717"/>
      <c r="DT114" s="717"/>
      <c r="DU114" s="718"/>
      <c r="DV114" s="788" t="s">
        <v>196</v>
      </c>
      <c r="DW114" s="789"/>
      <c r="DX114" s="789"/>
      <c r="DY114" s="789"/>
      <c r="DZ114" s="790"/>
    </row>
    <row r="115" spans="1:130" s="48" customFormat="1" ht="26.25" customHeight="1">
      <c r="A115" s="697"/>
      <c r="B115" s="698"/>
      <c r="C115" s="724" t="s">
        <v>374</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196</v>
      </c>
      <c r="AB115" s="717"/>
      <c r="AC115" s="717"/>
      <c r="AD115" s="717"/>
      <c r="AE115" s="718"/>
      <c r="AF115" s="719" t="s">
        <v>196</v>
      </c>
      <c r="AG115" s="717"/>
      <c r="AH115" s="717"/>
      <c r="AI115" s="717"/>
      <c r="AJ115" s="718"/>
      <c r="AK115" s="719" t="s">
        <v>196</v>
      </c>
      <c r="AL115" s="717"/>
      <c r="AM115" s="717"/>
      <c r="AN115" s="717"/>
      <c r="AO115" s="718"/>
      <c r="AP115" s="788" t="s">
        <v>196</v>
      </c>
      <c r="AQ115" s="789"/>
      <c r="AR115" s="789"/>
      <c r="AS115" s="789"/>
      <c r="AT115" s="790"/>
      <c r="AU115" s="861"/>
      <c r="AV115" s="862"/>
      <c r="AW115" s="862"/>
      <c r="AX115" s="862"/>
      <c r="AY115" s="862"/>
      <c r="AZ115" s="787" t="s">
        <v>346</v>
      </c>
      <c r="BA115" s="724"/>
      <c r="BB115" s="724"/>
      <c r="BC115" s="724"/>
      <c r="BD115" s="724"/>
      <c r="BE115" s="724"/>
      <c r="BF115" s="724"/>
      <c r="BG115" s="724"/>
      <c r="BH115" s="724"/>
      <c r="BI115" s="724"/>
      <c r="BJ115" s="724"/>
      <c r="BK115" s="724"/>
      <c r="BL115" s="724"/>
      <c r="BM115" s="724"/>
      <c r="BN115" s="724"/>
      <c r="BO115" s="724"/>
      <c r="BP115" s="725"/>
      <c r="BQ115" s="791" t="s">
        <v>196</v>
      </c>
      <c r="BR115" s="792"/>
      <c r="BS115" s="792"/>
      <c r="BT115" s="792"/>
      <c r="BU115" s="792"/>
      <c r="BV115" s="792" t="s">
        <v>196</v>
      </c>
      <c r="BW115" s="792"/>
      <c r="BX115" s="792"/>
      <c r="BY115" s="792"/>
      <c r="BZ115" s="792"/>
      <c r="CA115" s="792" t="s">
        <v>196</v>
      </c>
      <c r="CB115" s="792"/>
      <c r="CC115" s="792"/>
      <c r="CD115" s="792"/>
      <c r="CE115" s="792"/>
      <c r="CF115" s="849" t="s">
        <v>196</v>
      </c>
      <c r="CG115" s="850"/>
      <c r="CH115" s="850"/>
      <c r="CI115" s="850"/>
      <c r="CJ115" s="850"/>
      <c r="CK115" s="866"/>
      <c r="CL115" s="708"/>
      <c r="CM115" s="787" t="s">
        <v>31</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196</v>
      </c>
      <c r="DH115" s="717"/>
      <c r="DI115" s="717"/>
      <c r="DJ115" s="717"/>
      <c r="DK115" s="718"/>
      <c r="DL115" s="719" t="s">
        <v>196</v>
      </c>
      <c r="DM115" s="717"/>
      <c r="DN115" s="717"/>
      <c r="DO115" s="717"/>
      <c r="DP115" s="718"/>
      <c r="DQ115" s="719" t="s">
        <v>196</v>
      </c>
      <c r="DR115" s="717"/>
      <c r="DS115" s="717"/>
      <c r="DT115" s="717"/>
      <c r="DU115" s="718"/>
      <c r="DV115" s="788" t="s">
        <v>196</v>
      </c>
      <c r="DW115" s="789"/>
      <c r="DX115" s="789"/>
      <c r="DY115" s="789"/>
      <c r="DZ115" s="790"/>
    </row>
    <row r="116" spans="1:130" s="48" customFormat="1" ht="26.25" customHeight="1">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196</v>
      </c>
      <c r="AB116" s="717"/>
      <c r="AC116" s="717"/>
      <c r="AD116" s="717"/>
      <c r="AE116" s="718"/>
      <c r="AF116" s="719" t="s">
        <v>196</v>
      </c>
      <c r="AG116" s="717"/>
      <c r="AH116" s="717"/>
      <c r="AI116" s="717"/>
      <c r="AJ116" s="718"/>
      <c r="AK116" s="719" t="s">
        <v>196</v>
      </c>
      <c r="AL116" s="717"/>
      <c r="AM116" s="717"/>
      <c r="AN116" s="717"/>
      <c r="AO116" s="718"/>
      <c r="AP116" s="788" t="s">
        <v>196</v>
      </c>
      <c r="AQ116" s="789"/>
      <c r="AR116" s="789"/>
      <c r="AS116" s="789"/>
      <c r="AT116" s="790"/>
      <c r="AU116" s="861"/>
      <c r="AV116" s="862"/>
      <c r="AW116" s="862"/>
      <c r="AX116" s="862"/>
      <c r="AY116" s="862"/>
      <c r="AZ116" s="868" t="s">
        <v>219</v>
      </c>
      <c r="BA116" s="869"/>
      <c r="BB116" s="869"/>
      <c r="BC116" s="869"/>
      <c r="BD116" s="869"/>
      <c r="BE116" s="869"/>
      <c r="BF116" s="869"/>
      <c r="BG116" s="869"/>
      <c r="BH116" s="869"/>
      <c r="BI116" s="869"/>
      <c r="BJ116" s="869"/>
      <c r="BK116" s="869"/>
      <c r="BL116" s="869"/>
      <c r="BM116" s="869"/>
      <c r="BN116" s="869"/>
      <c r="BO116" s="869"/>
      <c r="BP116" s="870"/>
      <c r="BQ116" s="791" t="s">
        <v>196</v>
      </c>
      <c r="BR116" s="792"/>
      <c r="BS116" s="792"/>
      <c r="BT116" s="792"/>
      <c r="BU116" s="792"/>
      <c r="BV116" s="792" t="s">
        <v>196</v>
      </c>
      <c r="BW116" s="792"/>
      <c r="BX116" s="792"/>
      <c r="BY116" s="792"/>
      <c r="BZ116" s="792"/>
      <c r="CA116" s="792" t="s">
        <v>196</v>
      </c>
      <c r="CB116" s="792"/>
      <c r="CC116" s="792"/>
      <c r="CD116" s="792"/>
      <c r="CE116" s="792"/>
      <c r="CF116" s="849" t="s">
        <v>196</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196</v>
      </c>
      <c r="DH116" s="717"/>
      <c r="DI116" s="717"/>
      <c r="DJ116" s="717"/>
      <c r="DK116" s="718"/>
      <c r="DL116" s="719" t="s">
        <v>196</v>
      </c>
      <c r="DM116" s="717"/>
      <c r="DN116" s="717"/>
      <c r="DO116" s="717"/>
      <c r="DP116" s="718"/>
      <c r="DQ116" s="719" t="s">
        <v>196</v>
      </c>
      <c r="DR116" s="717"/>
      <c r="DS116" s="717"/>
      <c r="DT116" s="717"/>
      <c r="DU116" s="718"/>
      <c r="DV116" s="788" t="s">
        <v>196</v>
      </c>
      <c r="DW116" s="789"/>
      <c r="DX116" s="789"/>
      <c r="DY116" s="789"/>
      <c r="DZ116" s="790"/>
    </row>
    <row r="117" spans="1:130" s="48" customFormat="1" ht="26.25" customHeight="1">
      <c r="A117" s="851" t="s">
        <v>267</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322</v>
      </c>
      <c r="Z117" s="853"/>
      <c r="AA117" s="871">
        <v>537877</v>
      </c>
      <c r="AB117" s="872"/>
      <c r="AC117" s="872"/>
      <c r="AD117" s="872"/>
      <c r="AE117" s="873"/>
      <c r="AF117" s="874">
        <v>550896</v>
      </c>
      <c r="AG117" s="872"/>
      <c r="AH117" s="872"/>
      <c r="AI117" s="872"/>
      <c r="AJ117" s="873"/>
      <c r="AK117" s="874">
        <v>560893</v>
      </c>
      <c r="AL117" s="872"/>
      <c r="AM117" s="872"/>
      <c r="AN117" s="872"/>
      <c r="AO117" s="873"/>
      <c r="AP117" s="875"/>
      <c r="AQ117" s="876"/>
      <c r="AR117" s="876"/>
      <c r="AS117" s="876"/>
      <c r="AT117" s="877"/>
      <c r="AU117" s="861"/>
      <c r="AV117" s="862"/>
      <c r="AW117" s="862"/>
      <c r="AX117" s="862"/>
      <c r="AY117" s="862"/>
      <c r="AZ117" s="846" t="s">
        <v>483</v>
      </c>
      <c r="BA117" s="847"/>
      <c r="BB117" s="847"/>
      <c r="BC117" s="847"/>
      <c r="BD117" s="847"/>
      <c r="BE117" s="847"/>
      <c r="BF117" s="847"/>
      <c r="BG117" s="847"/>
      <c r="BH117" s="847"/>
      <c r="BI117" s="847"/>
      <c r="BJ117" s="847"/>
      <c r="BK117" s="847"/>
      <c r="BL117" s="847"/>
      <c r="BM117" s="847"/>
      <c r="BN117" s="847"/>
      <c r="BO117" s="847"/>
      <c r="BP117" s="848"/>
      <c r="BQ117" s="791" t="s">
        <v>196</v>
      </c>
      <c r="BR117" s="792"/>
      <c r="BS117" s="792"/>
      <c r="BT117" s="792"/>
      <c r="BU117" s="792"/>
      <c r="BV117" s="792" t="s">
        <v>196</v>
      </c>
      <c r="BW117" s="792"/>
      <c r="BX117" s="792"/>
      <c r="BY117" s="792"/>
      <c r="BZ117" s="792"/>
      <c r="CA117" s="792" t="s">
        <v>196</v>
      </c>
      <c r="CB117" s="792"/>
      <c r="CC117" s="792"/>
      <c r="CD117" s="792"/>
      <c r="CE117" s="792"/>
      <c r="CF117" s="849" t="s">
        <v>196</v>
      </c>
      <c r="CG117" s="850"/>
      <c r="CH117" s="850"/>
      <c r="CI117" s="850"/>
      <c r="CJ117" s="850"/>
      <c r="CK117" s="866"/>
      <c r="CL117" s="708"/>
      <c r="CM117" s="787" t="s">
        <v>337</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196</v>
      </c>
      <c r="DH117" s="717"/>
      <c r="DI117" s="717"/>
      <c r="DJ117" s="717"/>
      <c r="DK117" s="718"/>
      <c r="DL117" s="719" t="s">
        <v>196</v>
      </c>
      <c r="DM117" s="717"/>
      <c r="DN117" s="717"/>
      <c r="DO117" s="717"/>
      <c r="DP117" s="718"/>
      <c r="DQ117" s="719" t="s">
        <v>196</v>
      </c>
      <c r="DR117" s="717"/>
      <c r="DS117" s="717"/>
      <c r="DT117" s="717"/>
      <c r="DU117" s="718"/>
      <c r="DV117" s="788" t="s">
        <v>196</v>
      </c>
      <c r="DW117" s="789"/>
      <c r="DX117" s="789"/>
      <c r="DY117" s="789"/>
      <c r="DZ117" s="790"/>
    </row>
    <row r="118" spans="1:130" s="48" customFormat="1" ht="26.25" customHeight="1">
      <c r="A118" s="851" t="s">
        <v>99</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470</v>
      </c>
      <c r="AB118" s="852"/>
      <c r="AC118" s="852"/>
      <c r="AD118" s="852"/>
      <c r="AE118" s="853"/>
      <c r="AF118" s="854" t="s">
        <v>471</v>
      </c>
      <c r="AG118" s="852"/>
      <c r="AH118" s="852"/>
      <c r="AI118" s="852"/>
      <c r="AJ118" s="853"/>
      <c r="AK118" s="854" t="s">
        <v>184</v>
      </c>
      <c r="AL118" s="852"/>
      <c r="AM118" s="852"/>
      <c r="AN118" s="852"/>
      <c r="AO118" s="853"/>
      <c r="AP118" s="854" t="s">
        <v>473</v>
      </c>
      <c r="AQ118" s="852"/>
      <c r="AR118" s="852"/>
      <c r="AS118" s="852"/>
      <c r="AT118" s="855"/>
      <c r="AU118" s="861"/>
      <c r="AV118" s="862"/>
      <c r="AW118" s="862"/>
      <c r="AX118" s="862"/>
      <c r="AY118" s="862"/>
      <c r="AZ118" s="795" t="s">
        <v>484</v>
      </c>
      <c r="BA118" s="796"/>
      <c r="BB118" s="796"/>
      <c r="BC118" s="796"/>
      <c r="BD118" s="796"/>
      <c r="BE118" s="796"/>
      <c r="BF118" s="796"/>
      <c r="BG118" s="796"/>
      <c r="BH118" s="796"/>
      <c r="BI118" s="796"/>
      <c r="BJ118" s="796"/>
      <c r="BK118" s="796"/>
      <c r="BL118" s="796"/>
      <c r="BM118" s="796"/>
      <c r="BN118" s="796"/>
      <c r="BO118" s="796"/>
      <c r="BP118" s="797"/>
      <c r="BQ118" s="824" t="s">
        <v>196</v>
      </c>
      <c r="BR118" s="825"/>
      <c r="BS118" s="825"/>
      <c r="BT118" s="825"/>
      <c r="BU118" s="825"/>
      <c r="BV118" s="825" t="s">
        <v>196</v>
      </c>
      <c r="BW118" s="825"/>
      <c r="BX118" s="825"/>
      <c r="BY118" s="825"/>
      <c r="BZ118" s="825"/>
      <c r="CA118" s="825" t="s">
        <v>196</v>
      </c>
      <c r="CB118" s="825"/>
      <c r="CC118" s="825"/>
      <c r="CD118" s="825"/>
      <c r="CE118" s="825"/>
      <c r="CF118" s="849" t="s">
        <v>196</v>
      </c>
      <c r="CG118" s="850"/>
      <c r="CH118" s="850"/>
      <c r="CI118" s="850"/>
      <c r="CJ118" s="850"/>
      <c r="CK118" s="866"/>
      <c r="CL118" s="708"/>
      <c r="CM118" s="787" t="s">
        <v>485</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196</v>
      </c>
      <c r="DH118" s="717"/>
      <c r="DI118" s="717"/>
      <c r="DJ118" s="717"/>
      <c r="DK118" s="718"/>
      <c r="DL118" s="719" t="s">
        <v>196</v>
      </c>
      <c r="DM118" s="717"/>
      <c r="DN118" s="717"/>
      <c r="DO118" s="717"/>
      <c r="DP118" s="718"/>
      <c r="DQ118" s="719" t="s">
        <v>196</v>
      </c>
      <c r="DR118" s="717"/>
      <c r="DS118" s="717"/>
      <c r="DT118" s="717"/>
      <c r="DU118" s="718"/>
      <c r="DV118" s="788" t="s">
        <v>196</v>
      </c>
      <c r="DW118" s="789"/>
      <c r="DX118" s="789"/>
      <c r="DY118" s="789"/>
      <c r="DZ118" s="790"/>
    </row>
    <row r="119" spans="1:130" s="48" customFormat="1" ht="26.25" customHeight="1">
      <c r="A119" s="705" t="s">
        <v>385</v>
      </c>
      <c r="B119" s="706"/>
      <c r="C119" s="815"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196</v>
      </c>
      <c r="AB119" s="756"/>
      <c r="AC119" s="756"/>
      <c r="AD119" s="756"/>
      <c r="AE119" s="757"/>
      <c r="AF119" s="758" t="s">
        <v>196</v>
      </c>
      <c r="AG119" s="756"/>
      <c r="AH119" s="756"/>
      <c r="AI119" s="756"/>
      <c r="AJ119" s="757"/>
      <c r="AK119" s="758" t="s">
        <v>196</v>
      </c>
      <c r="AL119" s="756"/>
      <c r="AM119" s="756"/>
      <c r="AN119" s="756"/>
      <c r="AO119" s="757"/>
      <c r="AP119" s="856" t="s">
        <v>196</v>
      </c>
      <c r="AQ119" s="857"/>
      <c r="AR119" s="857"/>
      <c r="AS119" s="857"/>
      <c r="AT119" s="858"/>
      <c r="AU119" s="863"/>
      <c r="AV119" s="864"/>
      <c r="AW119" s="864"/>
      <c r="AX119" s="864"/>
      <c r="AY119" s="864"/>
      <c r="AZ119" s="69" t="s">
        <v>267</v>
      </c>
      <c r="BA119" s="69"/>
      <c r="BB119" s="69"/>
      <c r="BC119" s="69"/>
      <c r="BD119" s="69"/>
      <c r="BE119" s="69"/>
      <c r="BF119" s="69"/>
      <c r="BG119" s="69"/>
      <c r="BH119" s="69"/>
      <c r="BI119" s="69"/>
      <c r="BJ119" s="69"/>
      <c r="BK119" s="69"/>
      <c r="BL119" s="69"/>
      <c r="BM119" s="69"/>
      <c r="BN119" s="69"/>
      <c r="BO119" s="828" t="s">
        <v>164</v>
      </c>
      <c r="BP119" s="829"/>
      <c r="BQ119" s="824">
        <v>5442205</v>
      </c>
      <c r="BR119" s="825"/>
      <c r="BS119" s="825"/>
      <c r="BT119" s="825"/>
      <c r="BU119" s="825"/>
      <c r="BV119" s="825">
        <v>5349889</v>
      </c>
      <c r="BW119" s="825"/>
      <c r="BX119" s="825"/>
      <c r="BY119" s="825"/>
      <c r="BZ119" s="825"/>
      <c r="CA119" s="825">
        <v>5109957</v>
      </c>
      <c r="CB119" s="825"/>
      <c r="CC119" s="825"/>
      <c r="CD119" s="825"/>
      <c r="CE119" s="825"/>
      <c r="CF119" s="682"/>
      <c r="CG119" s="683"/>
      <c r="CH119" s="683"/>
      <c r="CI119" s="683"/>
      <c r="CJ119" s="832"/>
      <c r="CK119" s="867"/>
      <c r="CL119" s="710"/>
      <c r="CM119" s="795" t="s">
        <v>486</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196</v>
      </c>
      <c r="DH119" s="736"/>
      <c r="DI119" s="736"/>
      <c r="DJ119" s="736"/>
      <c r="DK119" s="737"/>
      <c r="DL119" s="738" t="s">
        <v>196</v>
      </c>
      <c r="DM119" s="736"/>
      <c r="DN119" s="736"/>
      <c r="DO119" s="736"/>
      <c r="DP119" s="737"/>
      <c r="DQ119" s="738" t="s">
        <v>196</v>
      </c>
      <c r="DR119" s="736"/>
      <c r="DS119" s="736"/>
      <c r="DT119" s="736"/>
      <c r="DU119" s="737"/>
      <c r="DV119" s="812" t="s">
        <v>196</v>
      </c>
      <c r="DW119" s="813"/>
      <c r="DX119" s="813"/>
      <c r="DY119" s="813"/>
      <c r="DZ119" s="814"/>
    </row>
    <row r="120" spans="1:130" s="48" customFormat="1" ht="26.25" customHeight="1">
      <c r="A120" s="707"/>
      <c r="B120" s="708"/>
      <c r="C120" s="787" t="s">
        <v>133</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196</v>
      </c>
      <c r="AB120" s="717"/>
      <c r="AC120" s="717"/>
      <c r="AD120" s="717"/>
      <c r="AE120" s="718"/>
      <c r="AF120" s="719" t="s">
        <v>196</v>
      </c>
      <c r="AG120" s="717"/>
      <c r="AH120" s="717"/>
      <c r="AI120" s="717"/>
      <c r="AJ120" s="718"/>
      <c r="AK120" s="719" t="s">
        <v>196</v>
      </c>
      <c r="AL120" s="717"/>
      <c r="AM120" s="717"/>
      <c r="AN120" s="717"/>
      <c r="AO120" s="718"/>
      <c r="AP120" s="788" t="s">
        <v>196</v>
      </c>
      <c r="AQ120" s="789"/>
      <c r="AR120" s="789"/>
      <c r="AS120" s="789"/>
      <c r="AT120" s="790"/>
      <c r="AU120" s="833" t="s">
        <v>477</v>
      </c>
      <c r="AV120" s="834"/>
      <c r="AW120" s="834"/>
      <c r="AX120" s="834"/>
      <c r="AY120" s="835"/>
      <c r="AZ120" s="815" t="s">
        <v>211</v>
      </c>
      <c r="BA120" s="763"/>
      <c r="BB120" s="763"/>
      <c r="BC120" s="763"/>
      <c r="BD120" s="763"/>
      <c r="BE120" s="763"/>
      <c r="BF120" s="763"/>
      <c r="BG120" s="763"/>
      <c r="BH120" s="763"/>
      <c r="BI120" s="763"/>
      <c r="BJ120" s="763"/>
      <c r="BK120" s="763"/>
      <c r="BL120" s="763"/>
      <c r="BM120" s="763"/>
      <c r="BN120" s="763"/>
      <c r="BO120" s="763"/>
      <c r="BP120" s="764"/>
      <c r="BQ120" s="816">
        <v>1176653</v>
      </c>
      <c r="BR120" s="817"/>
      <c r="BS120" s="817"/>
      <c r="BT120" s="817"/>
      <c r="BU120" s="817"/>
      <c r="BV120" s="817">
        <v>1217292</v>
      </c>
      <c r="BW120" s="817"/>
      <c r="BX120" s="817"/>
      <c r="BY120" s="817"/>
      <c r="BZ120" s="817"/>
      <c r="CA120" s="817">
        <v>1062258</v>
      </c>
      <c r="CB120" s="817"/>
      <c r="CC120" s="817"/>
      <c r="CD120" s="817"/>
      <c r="CE120" s="817"/>
      <c r="CF120" s="841">
        <v>68</v>
      </c>
      <c r="CG120" s="842"/>
      <c r="CH120" s="842"/>
      <c r="CI120" s="842"/>
      <c r="CJ120" s="842"/>
      <c r="CK120" s="820" t="s">
        <v>264</v>
      </c>
      <c r="CL120" s="779"/>
      <c r="CM120" s="779"/>
      <c r="CN120" s="779"/>
      <c r="CO120" s="780"/>
      <c r="CP120" s="843" t="s">
        <v>462</v>
      </c>
      <c r="CQ120" s="844"/>
      <c r="CR120" s="844"/>
      <c r="CS120" s="844"/>
      <c r="CT120" s="844"/>
      <c r="CU120" s="844"/>
      <c r="CV120" s="844"/>
      <c r="CW120" s="844"/>
      <c r="CX120" s="844"/>
      <c r="CY120" s="844"/>
      <c r="CZ120" s="844"/>
      <c r="DA120" s="844"/>
      <c r="DB120" s="844"/>
      <c r="DC120" s="844"/>
      <c r="DD120" s="844"/>
      <c r="DE120" s="844"/>
      <c r="DF120" s="845"/>
      <c r="DG120" s="816">
        <v>504229</v>
      </c>
      <c r="DH120" s="817"/>
      <c r="DI120" s="817"/>
      <c r="DJ120" s="817"/>
      <c r="DK120" s="817"/>
      <c r="DL120" s="817">
        <v>458021</v>
      </c>
      <c r="DM120" s="817"/>
      <c r="DN120" s="817"/>
      <c r="DO120" s="817"/>
      <c r="DP120" s="817"/>
      <c r="DQ120" s="817">
        <v>411433</v>
      </c>
      <c r="DR120" s="817"/>
      <c r="DS120" s="817"/>
      <c r="DT120" s="817"/>
      <c r="DU120" s="817"/>
      <c r="DV120" s="818">
        <v>26.3</v>
      </c>
      <c r="DW120" s="818"/>
      <c r="DX120" s="818"/>
      <c r="DY120" s="818"/>
      <c r="DZ120" s="819"/>
    </row>
    <row r="121" spans="1:130" s="48" customFormat="1" ht="26.25" customHeight="1">
      <c r="A121" s="707"/>
      <c r="B121" s="708"/>
      <c r="C121" s="846" t="s">
        <v>135</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196</v>
      </c>
      <c r="AB121" s="717"/>
      <c r="AC121" s="717"/>
      <c r="AD121" s="717"/>
      <c r="AE121" s="718"/>
      <c r="AF121" s="719" t="s">
        <v>196</v>
      </c>
      <c r="AG121" s="717"/>
      <c r="AH121" s="717"/>
      <c r="AI121" s="717"/>
      <c r="AJ121" s="718"/>
      <c r="AK121" s="719" t="s">
        <v>196</v>
      </c>
      <c r="AL121" s="717"/>
      <c r="AM121" s="717"/>
      <c r="AN121" s="717"/>
      <c r="AO121" s="718"/>
      <c r="AP121" s="788" t="s">
        <v>196</v>
      </c>
      <c r="AQ121" s="789"/>
      <c r="AR121" s="789"/>
      <c r="AS121" s="789"/>
      <c r="AT121" s="790"/>
      <c r="AU121" s="836"/>
      <c r="AV121" s="837"/>
      <c r="AW121" s="837"/>
      <c r="AX121" s="837"/>
      <c r="AY121" s="838"/>
      <c r="AZ121" s="787" t="s">
        <v>472</v>
      </c>
      <c r="BA121" s="724"/>
      <c r="BB121" s="724"/>
      <c r="BC121" s="724"/>
      <c r="BD121" s="724"/>
      <c r="BE121" s="724"/>
      <c r="BF121" s="724"/>
      <c r="BG121" s="724"/>
      <c r="BH121" s="724"/>
      <c r="BI121" s="724"/>
      <c r="BJ121" s="724"/>
      <c r="BK121" s="724"/>
      <c r="BL121" s="724"/>
      <c r="BM121" s="724"/>
      <c r="BN121" s="724"/>
      <c r="BO121" s="724"/>
      <c r="BP121" s="725"/>
      <c r="BQ121" s="791">
        <v>70220</v>
      </c>
      <c r="BR121" s="792"/>
      <c r="BS121" s="792"/>
      <c r="BT121" s="792"/>
      <c r="BU121" s="792"/>
      <c r="BV121" s="792">
        <v>59455</v>
      </c>
      <c r="BW121" s="792"/>
      <c r="BX121" s="792"/>
      <c r="BY121" s="792"/>
      <c r="BZ121" s="792"/>
      <c r="CA121" s="792">
        <v>53251</v>
      </c>
      <c r="CB121" s="792"/>
      <c r="CC121" s="792"/>
      <c r="CD121" s="792"/>
      <c r="CE121" s="792"/>
      <c r="CF121" s="849">
        <v>3.4</v>
      </c>
      <c r="CG121" s="850"/>
      <c r="CH121" s="850"/>
      <c r="CI121" s="850"/>
      <c r="CJ121" s="850"/>
      <c r="CK121" s="821"/>
      <c r="CL121" s="782"/>
      <c r="CM121" s="782"/>
      <c r="CN121" s="782"/>
      <c r="CO121" s="783"/>
      <c r="CP121" s="809" t="s">
        <v>460</v>
      </c>
      <c r="CQ121" s="810"/>
      <c r="CR121" s="810"/>
      <c r="CS121" s="810"/>
      <c r="CT121" s="810"/>
      <c r="CU121" s="810"/>
      <c r="CV121" s="810"/>
      <c r="CW121" s="810"/>
      <c r="CX121" s="810"/>
      <c r="CY121" s="810"/>
      <c r="CZ121" s="810"/>
      <c r="DA121" s="810"/>
      <c r="DB121" s="810"/>
      <c r="DC121" s="810"/>
      <c r="DD121" s="810"/>
      <c r="DE121" s="810"/>
      <c r="DF121" s="811"/>
      <c r="DG121" s="791">
        <v>290365</v>
      </c>
      <c r="DH121" s="792"/>
      <c r="DI121" s="792"/>
      <c r="DJ121" s="792"/>
      <c r="DK121" s="792"/>
      <c r="DL121" s="792">
        <v>264900</v>
      </c>
      <c r="DM121" s="792"/>
      <c r="DN121" s="792"/>
      <c r="DO121" s="792"/>
      <c r="DP121" s="792"/>
      <c r="DQ121" s="792">
        <v>261493</v>
      </c>
      <c r="DR121" s="792"/>
      <c r="DS121" s="792"/>
      <c r="DT121" s="792"/>
      <c r="DU121" s="792"/>
      <c r="DV121" s="793">
        <v>16.7</v>
      </c>
      <c r="DW121" s="793"/>
      <c r="DX121" s="793"/>
      <c r="DY121" s="793"/>
      <c r="DZ121" s="794"/>
    </row>
    <row r="122" spans="1:130" s="48" customFormat="1" ht="26.25" customHeight="1">
      <c r="A122" s="707"/>
      <c r="B122" s="708"/>
      <c r="C122" s="787" t="s">
        <v>482</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196</v>
      </c>
      <c r="AB122" s="717"/>
      <c r="AC122" s="717"/>
      <c r="AD122" s="717"/>
      <c r="AE122" s="718"/>
      <c r="AF122" s="719" t="s">
        <v>196</v>
      </c>
      <c r="AG122" s="717"/>
      <c r="AH122" s="717"/>
      <c r="AI122" s="717"/>
      <c r="AJ122" s="718"/>
      <c r="AK122" s="719" t="s">
        <v>196</v>
      </c>
      <c r="AL122" s="717"/>
      <c r="AM122" s="717"/>
      <c r="AN122" s="717"/>
      <c r="AO122" s="718"/>
      <c r="AP122" s="788" t="s">
        <v>196</v>
      </c>
      <c r="AQ122" s="789"/>
      <c r="AR122" s="789"/>
      <c r="AS122" s="789"/>
      <c r="AT122" s="790"/>
      <c r="AU122" s="836"/>
      <c r="AV122" s="837"/>
      <c r="AW122" s="837"/>
      <c r="AX122" s="837"/>
      <c r="AY122" s="838"/>
      <c r="AZ122" s="795" t="s">
        <v>299</v>
      </c>
      <c r="BA122" s="796"/>
      <c r="BB122" s="796"/>
      <c r="BC122" s="796"/>
      <c r="BD122" s="796"/>
      <c r="BE122" s="796"/>
      <c r="BF122" s="796"/>
      <c r="BG122" s="796"/>
      <c r="BH122" s="796"/>
      <c r="BI122" s="796"/>
      <c r="BJ122" s="796"/>
      <c r="BK122" s="796"/>
      <c r="BL122" s="796"/>
      <c r="BM122" s="796"/>
      <c r="BN122" s="796"/>
      <c r="BO122" s="796"/>
      <c r="BP122" s="797"/>
      <c r="BQ122" s="824">
        <v>3466029</v>
      </c>
      <c r="BR122" s="825"/>
      <c r="BS122" s="825"/>
      <c r="BT122" s="825"/>
      <c r="BU122" s="825"/>
      <c r="BV122" s="825">
        <v>3457010</v>
      </c>
      <c r="BW122" s="825"/>
      <c r="BX122" s="825"/>
      <c r="BY122" s="825"/>
      <c r="BZ122" s="825"/>
      <c r="CA122" s="825">
        <v>3526393</v>
      </c>
      <c r="CB122" s="825"/>
      <c r="CC122" s="825"/>
      <c r="CD122" s="825"/>
      <c r="CE122" s="825"/>
      <c r="CF122" s="826">
        <v>225.8</v>
      </c>
      <c r="CG122" s="827"/>
      <c r="CH122" s="827"/>
      <c r="CI122" s="827"/>
      <c r="CJ122" s="827"/>
      <c r="CK122" s="821"/>
      <c r="CL122" s="782"/>
      <c r="CM122" s="782"/>
      <c r="CN122" s="782"/>
      <c r="CO122" s="783"/>
      <c r="CP122" s="809" t="s">
        <v>22</v>
      </c>
      <c r="CQ122" s="810"/>
      <c r="CR122" s="810"/>
      <c r="CS122" s="810"/>
      <c r="CT122" s="810"/>
      <c r="CU122" s="810"/>
      <c r="CV122" s="810"/>
      <c r="CW122" s="810"/>
      <c r="CX122" s="810"/>
      <c r="CY122" s="810"/>
      <c r="CZ122" s="810"/>
      <c r="DA122" s="810"/>
      <c r="DB122" s="810"/>
      <c r="DC122" s="810"/>
      <c r="DD122" s="810"/>
      <c r="DE122" s="810"/>
      <c r="DF122" s="811"/>
      <c r="DG122" s="791" t="s">
        <v>196</v>
      </c>
      <c r="DH122" s="792"/>
      <c r="DI122" s="792"/>
      <c r="DJ122" s="792"/>
      <c r="DK122" s="792"/>
      <c r="DL122" s="792" t="s">
        <v>196</v>
      </c>
      <c r="DM122" s="792"/>
      <c r="DN122" s="792"/>
      <c r="DO122" s="792"/>
      <c r="DP122" s="792"/>
      <c r="DQ122" s="792" t="s">
        <v>196</v>
      </c>
      <c r="DR122" s="792"/>
      <c r="DS122" s="792"/>
      <c r="DT122" s="792"/>
      <c r="DU122" s="792"/>
      <c r="DV122" s="793" t="s">
        <v>196</v>
      </c>
      <c r="DW122" s="793"/>
      <c r="DX122" s="793"/>
      <c r="DY122" s="793"/>
      <c r="DZ122" s="794"/>
    </row>
    <row r="123" spans="1:130" s="48" customFormat="1" ht="26.25" customHeight="1">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196</v>
      </c>
      <c r="AB123" s="717"/>
      <c r="AC123" s="717"/>
      <c r="AD123" s="717"/>
      <c r="AE123" s="718"/>
      <c r="AF123" s="719" t="s">
        <v>196</v>
      </c>
      <c r="AG123" s="717"/>
      <c r="AH123" s="717"/>
      <c r="AI123" s="717"/>
      <c r="AJ123" s="718"/>
      <c r="AK123" s="719" t="s">
        <v>196</v>
      </c>
      <c r="AL123" s="717"/>
      <c r="AM123" s="717"/>
      <c r="AN123" s="717"/>
      <c r="AO123" s="718"/>
      <c r="AP123" s="788" t="s">
        <v>196</v>
      </c>
      <c r="AQ123" s="789"/>
      <c r="AR123" s="789"/>
      <c r="AS123" s="789"/>
      <c r="AT123" s="790"/>
      <c r="AU123" s="839"/>
      <c r="AV123" s="840"/>
      <c r="AW123" s="840"/>
      <c r="AX123" s="840"/>
      <c r="AY123" s="840"/>
      <c r="AZ123" s="69" t="s">
        <v>267</v>
      </c>
      <c r="BA123" s="69"/>
      <c r="BB123" s="69"/>
      <c r="BC123" s="69"/>
      <c r="BD123" s="69"/>
      <c r="BE123" s="69"/>
      <c r="BF123" s="69"/>
      <c r="BG123" s="69"/>
      <c r="BH123" s="69"/>
      <c r="BI123" s="69"/>
      <c r="BJ123" s="69"/>
      <c r="BK123" s="69"/>
      <c r="BL123" s="69"/>
      <c r="BM123" s="69"/>
      <c r="BN123" s="69"/>
      <c r="BO123" s="828" t="s">
        <v>487</v>
      </c>
      <c r="BP123" s="829"/>
      <c r="BQ123" s="830">
        <v>4712902</v>
      </c>
      <c r="BR123" s="831"/>
      <c r="BS123" s="831"/>
      <c r="BT123" s="831"/>
      <c r="BU123" s="831"/>
      <c r="BV123" s="831">
        <v>4733757</v>
      </c>
      <c r="BW123" s="831"/>
      <c r="BX123" s="831"/>
      <c r="BY123" s="831"/>
      <c r="BZ123" s="831"/>
      <c r="CA123" s="831">
        <v>4641902</v>
      </c>
      <c r="CB123" s="831"/>
      <c r="CC123" s="831"/>
      <c r="CD123" s="831"/>
      <c r="CE123" s="831"/>
      <c r="CF123" s="682"/>
      <c r="CG123" s="683"/>
      <c r="CH123" s="683"/>
      <c r="CI123" s="683"/>
      <c r="CJ123" s="832"/>
      <c r="CK123" s="821"/>
      <c r="CL123" s="782"/>
      <c r="CM123" s="782"/>
      <c r="CN123" s="782"/>
      <c r="CO123" s="783"/>
      <c r="CP123" s="809" t="s">
        <v>459</v>
      </c>
      <c r="CQ123" s="810"/>
      <c r="CR123" s="810"/>
      <c r="CS123" s="810"/>
      <c r="CT123" s="810"/>
      <c r="CU123" s="810"/>
      <c r="CV123" s="810"/>
      <c r="CW123" s="810"/>
      <c r="CX123" s="810"/>
      <c r="CY123" s="810"/>
      <c r="CZ123" s="810"/>
      <c r="DA123" s="810"/>
      <c r="DB123" s="810"/>
      <c r="DC123" s="810"/>
      <c r="DD123" s="810"/>
      <c r="DE123" s="810"/>
      <c r="DF123" s="811"/>
      <c r="DG123" s="716" t="s">
        <v>196</v>
      </c>
      <c r="DH123" s="717"/>
      <c r="DI123" s="717"/>
      <c r="DJ123" s="717"/>
      <c r="DK123" s="718"/>
      <c r="DL123" s="719" t="s">
        <v>196</v>
      </c>
      <c r="DM123" s="717"/>
      <c r="DN123" s="717"/>
      <c r="DO123" s="717"/>
      <c r="DP123" s="718"/>
      <c r="DQ123" s="719" t="s">
        <v>196</v>
      </c>
      <c r="DR123" s="717"/>
      <c r="DS123" s="717"/>
      <c r="DT123" s="717"/>
      <c r="DU123" s="718"/>
      <c r="DV123" s="788" t="s">
        <v>196</v>
      </c>
      <c r="DW123" s="789"/>
      <c r="DX123" s="789"/>
      <c r="DY123" s="789"/>
      <c r="DZ123" s="790"/>
    </row>
    <row r="124" spans="1:130" s="48" customFormat="1" ht="26.25" customHeight="1">
      <c r="A124" s="707"/>
      <c r="B124" s="708"/>
      <c r="C124" s="787" t="s">
        <v>337</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196</v>
      </c>
      <c r="AB124" s="717"/>
      <c r="AC124" s="717"/>
      <c r="AD124" s="717"/>
      <c r="AE124" s="718"/>
      <c r="AF124" s="719" t="s">
        <v>196</v>
      </c>
      <c r="AG124" s="717"/>
      <c r="AH124" s="717"/>
      <c r="AI124" s="717"/>
      <c r="AJ124" s="718"/>
      <c r="AK124" s="719" t="s">
        <v>196</v>
      </c>
      <c r="AL124" s="717"/>
      <c r="AM124" s="717"/>
      <c r="AN124" s="717"/>
      <c r="AO124" s="718"/>
      <c r="AP124" s="788" t="s">
        <v>196</v>
      </c>
      <c r="AQ124" s="789"/>
      <c r="AR124" s="789"/>
      <c r="AS124" s="789"/>
      <c r="AT124" s="790"/>
      <c r="AU124" s="803" t="s">
        <v>488</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48</v>
      </c>
      <c r="BR124" s="807"/>
      <c r="BS124" s="807"/>
      <c r="BT124" s="807"/>
      <c r="BU124" s="807"/>
      <c r="BV124" s="807">
        <v>40</v>
      </c>
      <c r="BW124" s="807"/>
      <c r="BX124" s="807"/>
      <c r="BY124" s="807"/>
      <c r="BZ124" s="807"/>
      <c r="CA124" s="807">
        <v>29.9</v>
      </c>
      <c r="CB124" s="807"/>
      <c r="CC124" s="807"/>
      <c r="CD124" s="807"/>
      <c r="CE124" s="807"/>
      <c r="CF124" s="690"/>
      <c r="CG124" s="691"/>
      <c r="CH124" s="691"/>
      <c r="CI124" s="691"/>
      <c r="CJ124" s="808"/>
      <c r="CK124" s="822"/>
      <c r="CL124" s="822"/>
      <c r="CM124" s="822"/>
      <c r="CN124" s="822"/>
      <c r="CO124" s="823"/>
      <c r="CP124" s="809" t="s">
        <v>489</v>
      </c>
      <c r="CQ124" s="810"/>
      <c r="CR124" s="810"/>
      <c r="CS124" s="810"/>
      <c r="CT124" s="810"/>
      <c r="CU124" s="810"/>
      <c r="CV124" s="810"/>
      <c r="CW124" s="810"/>
      <c r="CX124" s="810"/>
      <c r="CY124" s="810"/>
      <c r="CZ124" s="810"/>
      <c r="DA124" s="810"/>
      <c r="DB124" s="810"/>
      <c r="DC124" s="810"/>
      <c r="DD124" s="810"/>
      <c r="DE124" s="810"/>
      <c r="DF124" s="811"/>
      <c r="DG124" s="735" t="s">
        <v>196</v>
      </c>
      <c r="DH124" s="736"/>
      <c r="DI124" s="736"/>
      <c r="DJ124" s="736"/>
      <c r="DK124" s="737"/>
      <c r="DL124" s="738" t="s">
        <v>196</v>
      </c>
      <c r="DM124" s="736"/>
      <c r="DN124" s="736"/>
      <c r="DO124" s="736"/>
      <c r="DP124" s="737"/>
      <c r="DQ124" s="738" t="s">
        <v>196</v>
      </c>
      <c r="DR124" s="736"/>
      <c r="DS124" s="736"/>
      <c r="DT124" s="736"/>
      <c r="DU124" s="737"/>
      <c r="DV124" s="812" t="s">
        <v>196</v>
      </c>
      <c r="DW124" s="813"/>
      <c r="DX124" s="813"/>
      <c r="DY124" s="813"/>
      <c r="DZ124" s="814"/>
    </row>
    <row r="125" spans="1:130" s="48" customFormat="1" ht="26.25" customHeight="1">
      <c r="A125" s="707"/>
      <c r="B125" s="708"/>
      <c r="C125" s="787" t="s">
        <v>485</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196</v>
      </c>
      <c r="AB125" s="717"/>
      <c r="AC125" s="717"/>
      <c r="AD125" s="717"/>
      <c r="AE125" s="718"/>
      <c r="AF125" s="719" t="s">
        <v>196</v>
      </c>
      <c r="AG125" s="717"/>
      <c r="AH125" s="717"/>
      <c r="AI125" s="717"/>
      <c r="AJ125" s="718"/>
      <c r="AK125" s="719" t="s">
        <v>196</v>
      </c>
      <c r="AL125" s="717"/>
      <c r="AM125" s="717"/>
      <c r="AN125" s="717"/>
      <c r="AO125" s="718"/>
      <c r="AP125" s="788" t="s">
        <v>196</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490</v>
      </c>
      <c r="CL125" s="779"/>
      <c r="CM125" s="779"/>
      <c r="CN125" s="779"/>
      <c r="CO125" s="780"/>
      <c r="CP125" s="815" t="s">
        <v>140</v>
      </c>
      <c r="CQ125" s="763"/>
      <c r="CR125" s="763"/>
      <c r="CS125" s="763"/>
      <c r="CT125" s="763"/>
      <c r="CU125" s="763"/>
      <c r="CV125" s="763"/>
      <c r="CW125" s="763"/>
      <c r="CX125" s="763"/>
      <c r="CY125" s="763"/>
      <c r="CZ125" s="763"/>
      <c r="DA125" s="763"/>
      <c r="DB125" s="763"/>
      <c r="DC125" s="763"/>
      <c r="DD125" s="763"/>
      <c r="DE125" s="763"/>
      <c r="DF125" s="764"/>
      <c r="DG125" s="816" t="s">
        <v>196</v>
      </c>
      <c r="DH125" s="817"/>
      <c r="DI125" s="817"/>
      <c r="DJ125" s="817"/>
      <c r="DK125" s="817"/>
      <c r="DL125" s="817" t="s">
        <v>196</v>
      </c>
      <c r="DM125" s="817"/>
      <c r="DN125" s="817"/>
      <c r="DO125" s="817"/>
      <c r="DP125" s="817"/>
      <c r="DQ125" s="817" t="s">
        <v>196</v>
      </c>
      <c r="DR125" s="817"/>
      <c r="DS125" s="817"/>
      <c r="DT125" s="817"/>
      <c r="DU125" s="817"/>
      <c r="DV125" s="818" t="s">
        <v>196</v>
      </c>
      <c r="DW125" s="818"/>
      <c r="DX125" s="818"/>
      <c r="DY125" s="818"/>
      <c r="DZ125" s="819"/>
    </row>
    <row r="126" spans="1:130" s="48" customFormat="1" ht="26.25" customHeight="1">
      <c r="A126" s="707"/>
      <c r="B126" s="708"/>
      <c r="C126" s="787" t="s">
        <v>486</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196</v>
      </c>
      <c r="AB126" s="717"/>
      <c r="AC126" s="717"/>
      <c r="AD126" s="717"/>
      <c r="AE126" s="718"/>
      <c r="AF126" s="719" t="s">
        <v>196</v>
      </c>
      <c r="AG126" s="717"/>
      <c r="AH126" s="717"/>
      <c r="AI126" s="717"/>
      <c r="AJ126" s="718"/>
      <c r="AK126" s="719" t="s">
        <v>196</v>
      </c>
      <c r="AL126" s="717"/>
      <c r="AM126" s="717"/>
      <c r="AN126" s="717"/>
      <c r="AO126" s="718"/>
      <c r="AP126" s="788" t="s">
        <v>196</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418</v>
      </c>
      <c r="CQ126" s="724"/>
      <c r="CR126" s="724"/>
      <c r="CS126" s="724"/>
      <c r="CT126" s="724"/>
      <c r="CU126" s="724"/>
      <c r="CV126" s="724"/>
      <c r="CW126" s="724"/>
      <c r="CX126" s="724"/>
      <c r="CY126" s="724"/>
      <c r="CZ126" s="724"/>
      <c r="DA126" s="724"/>
      <c r="DB126" s="724"/>
      <c r="DC126" s="724"/>
      <c r="DD126" s="724"/>
      <c r="DE126" s="724"/>
      <c r="DF126" s="725"/>
      <c r="DG126" s="791" t="s">
        <v>196</v>
      </c>
      <c r="DH126" s="792"/>
      <c r="DI126" s="792"/>
      <c r="DJ126" s="792"/>
      <c r="DK126" s="792"/>
      <c r="DL126" s="792" t="s">
        <v>196</v>
      </c>
      <c r="DM126" s="792"/>
      <c r="DN126" s="792"/>
      <c r="DO126" s="792"/>
      <c r="DP126" s="792"/>
      <c r="DQ126" s="792" t="s">
        <v>196</v>
      </c>
      <c r="DR126" s="792"/>
      <c r="DS126" s="792"/>
      <c r="DT126" s="792"/>
      <c r="DU126" s="792"/>
      <c r="DV126" s="793" t="s">
        <v>196</v>
      </c>
      <c r="DW126" s="793"/>
      <c r="DX126" s="793"/>
      <c r="DY126" s="793"/>
      <c r="DZ126" s="794"/>
    </row>
    <row r="127" spans="1:130" s="48" customFormat="1" ht="26.25" customHeight="1">
      <c r="A127" s="709"/>
      <c r="B127" s="710"/>
      <c r="C127" s="795" t="s">
        <v>80</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196</v>
      </c>
      <c r="AB127" s="717"/>
      <c r="AC127" s="717"/>
      <c r="AD127" s="717"/>
      <c r="AE127" s="718"/>
      <c r="AF127" s="719" t="s">
        <v>196</v>
      </c>
      <c r="AG127" s="717"/>
      <c r="AH127" s="717"/>
      <c r="AI127" s="717"/>
      <c r="AJ127" s="718"/>
      <c r="AK127" s="719" t="s">
        <v>196</v>
      </c>
      <c r="AL127" s="717"/>
      <c r="AM127" s="717"/>
      <c r="AN127" s="717"/>
      <c r="AO127" s="718"/>
      <c r="AP127" s="788" t="s">
        <v>196</v>
      </c>
      <c r="AQ127" s="789"/>
      <c r="AR127" s="789"/>
      <c r="AS127" s="789"/>
      <c r="AT127" s="790"/>
      <c r="AU127" s="56"/>
      <c r="AV127" s="56"/>
      <c r="AW127" s="56"/>
      <c r="AX127" s="798" t="s">
        <v>493</v>
      </c>
      <c r="AY127" s="799"/>
      <c r="AZ127" s="799"/>
      <c r="BA127" s="799"/>
      <c r="BB127" s="799"/>
      <c r="BC127" s="799"/>
      <c r="BD127" s="799"/>
      <c r="BE127" s="800"/>
      <c r="BF127" s="801" t="s">
        <v>231</v>
      </c>
      <c r="BG127" s="799"/>
      <c r="BH127" s="799"/>
      <c r="BI127" s="799"/>
      <c r="BJ127" s="799"/>
      <c r="BK127" s="799"/>
      <c r="BL127" s="800"/>
      <c r="BM127" s="801" t="s">
        <v>419</v>
      </c>
      <c r="BN127" s="799"/>
      <c r="BO127" s="799"/>
      <c r="BP127" s="799"/>
      <c r="BQ127" s="799"/>
      <c r="BR127" s="799"/>
      <c r="BS127" s="800"/>
      <c r="BT127" s="801" t="s">
        <v>407</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445</v>
      </c>
      <c r="CQ127" s="724"/>
      <c r="CR127" s="724"/>
      <c r="CS127" s="724"/>
      <c r="CT127" s="724"/>
      <c r="CU127" s="724"/>
      <c r="CV127" s="724"/>
      <c r="CW127" s="724"/>
      <c r="CX127" s="724"/>
      <c r="CY127" s="724"/>
      <c r="CZ127" s="724"/>
      <c r="DA127" s="724"/>
      <c r="DB127" s="724"/>
      <c r="DC127" s="724"/>
      <c r="DD127" s="724"/>
      <c r="DE127" s="724"/>
      <c r="DF127" s="725"/>
      <c r="DG127" s="791" t="s">
        <v>196</v>
      </c>
      <c r="DH127" s="792"/>
      <c r="DI127" s="792"/>
      <c r="DJ127" s="792"/>
      <c r="DK127" s="792"/>
      <c r="DL127" s="792" t="s">
        <v>196</v>
      </c>
      <c r="DM127" s="792"/>
      <c r="DN127" s="792"/>
      <c r="DO127" s="792"/>
      <c r="DP127" s="792"/>
      <c r="DQ127" s="792" t="s">
        <v>196</v>
      </c>
      <c r="DR127" s="792"/>
      <c r="DS127" s="792"/>
      <c r="DT127" s="792"/>
      <c r="DU127" s="792"/>
      <c r="DV127" s="793" t="s">
        <v>196</v>
      </c>
      <c r="DW127" s="793"/>
      <c r="DX127" s="793"/>
      <c r="DY127" s="793"/>
      <c r="DZ127" s="794"/>
    </row>
    <row r="128" spans="1:130" s="48" customFormat="1" ht="26.25" customHeight="1">
      <c r="A128" s="751" t="s">
        <v>494</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38</v>
      </c>
      <c r="AB128" s="756"/>
      <c r="AC128" s="756"/>
      <c r="AD128" s="756"/>
      <c r="AE128" s="757"/>
      <c r="AF128" s="758">
        <v>38</v>
      </c>
      <c r="AG128" s="756"/>
      <c r="AH128" s="756"/>
      <c r="AI128" s="756"/>
      <c r="AJ128" s="757"/>
      <c r="AK128" s="758">
        <v>38</v>
      </c>
      <c r="AL128" s="756"/>
      <c r="AM128" s="756"/>
      <c r="AN128" s="756"/>
      <c r="AO128" s="757"/>
      <c r="AP128" s="759"/>
      <c r="AQ128" s="760"/>
      <c r="AR128" s="760"/>
      <c r="AS128" s="760"/>
      <c r="AT128" s="761"/>
      <c r="AU128" s="56"/>
      <c r="AV128" s="56"/>
      <c r="AW128" s="56"/>
      <c r="AX128" s="762" t="s">
        <v>306</v>
      </c>
      <c r="AY128" s="763"/>
      <c r="AZ128" s="763"/>
      <c r="BA128" s="763"/>
      <c r="BB128" s="763"/>
      <c r="BC128" s="763"/>
      <c r="BD128" s="763"/>
      <c r="BE128" s="764"/>
      <c r="BF128" s="765" t="s">
        <v>196</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398</v>
      </c>
      <c r="CQ128" s="743"/>
      <c r="CR128" s="743"/>
      <c r="CS128" s="743"/>
      <c r="CT128" s="743"/>
      <c r="CU128" s="743"/>
      <c r="CV128" s="743"/>
      <c r="CW128" s="743"/>
      <c r="CX128" s="743"/>
      <c r="CY128" s="743"/>
      <c r="CZ128" s="743"/>
      <c r="DA128" s="743"/>
      <c r="DB128" s="743"/>
      <c r="DC128" s="743"/>
      <c r="DD128" s="743"/>
      <c r="DE128" s="743"/>
      <c r="DF128" s="744"/>
      <c r="DG128" s="770" t="s">
        <v>196</v>
      </c>
      <c r="DH128" s="771"/>
      <c r="DI128" s="771"/>
      <c r="DJ128" s="771"/>
      <c r="DK128" s="771"/>
      <c r="DL128" s="771" t="s">
        <v>196</v>
      </c>
      <c r="DM128" s="771"/>
      <c r="DN128" s="771"/>
      <c r="DO128" s="771"/>
      <c r="DP128" s="771"/>
      <c r="DQ128" s="771" t="s">
        <v>196</v>
      </c>
      <c r="DR128" s="771"/>
      <c r="DS128" s="771"/>
      <c r="DT128" s="771"/>
      <c r="DU128" s="771"/>
      <c r="DV128" s="772" t="s">
        <v>196</v>
      </c>
      <c r="DW128" s="772"/>
      <c r="DX128" s="772"/>
      <c r="DY128" s="772"/>
      <c r="DZ128" s="773"/>
    </row>
    <row r="129" spans="1:131" s="48" customFormat="1" ht="26.25" customHeight="1">
      <c r="A129" s="711" t="s">
        <v>167</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232</v>
      </c>
      <c r="X129" s="714"/>
      <c r="Y129" s="714"/>
      <c r="Z129" s="715"/>
      <c r="AA129" s="716">
        <v>1870903</v>
      </c>
      <c r="AB129" s="717"/>
      <c r="AC129" s="717"/>
      <c r="AD129" s="717"/>
      <c r="AE129" s="718"/>
      <c r="AF129" s="719">
        <v>1888617</v>
      </c>
      <c r="AG129" s="717"/>
      <c r="AH129" s="717"/>
      <c r="AI129" s="717"/>
      <c r="AJ129" s="718"/>
      <c r="AK129" s="719">
        <v>1928088</v>
      </c>
      <c r="AL129" s="717"/>
      <c r="AM129" s="717"/>
      <c r="AN129" s="717"/>
      <c r="AO129" s="718"/>
      <c r="AP129" s="720"/>
      <c r="AQ129" s="721"/>
      <c r="AR129" s="721"/>
      <c r="AS129" s="721"/>
      <c r="AT129" s="722"/>
      <c r="AU129" s="67"/>
      <c r="AV129" s="67"/>
      <c r="AW129" s="67"/>
      <c r="AX129" s="723" t="s">
        <v>119</v>
      </c>
      <c r="AY129" s="724"/>
      <c r="AZ129" s="724"/>
      <c r="BA129" s="724"/>
      <c r="BB129" s="724"/>
      <c r="BC129" s="724"/>
      <c r="BD129" s="724"/>
      <c r="BE129" s="725"/>
      <c r="BF129" s="774" t="s">
        <v>196</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c r="A130" s="711" t="s">
        <v>149</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495</v>
      </c>
      <c r="X130" s="714"/>
      <c r="Y130" s="714"/>
      <c r="Z130" s="715"/>
      <c r="AA130" s="716">
        <v>353688</v>
      </c>
      <c r="AB130" s="717"/>
      <c r="AC130" s="717"/>
      <c r="AD130" s="717"/>
      <c r="AE130" s="718"/>
      <c r="AF130" s="719">
        <v>351865</v>
      </c>
      <c r="AG130" s="717"/>
      <c r="AH130" s="717"/>
      <c r="AI130" s="717"/>
      <c r="AJ130" s="718"/>
      <c r="AK130" s="719">
        <v>366601</v>
      </c>
      <c r="AL130" s="717"/>
      <c r="AM130" s="717"/>
      <c r="AN130" s="717"/>
      <c r="AO130" s="718"/>
      <c r="AP130" s="720"/>
      <c r="AQ130" s="721"/>
      <c r="AR130" s="721"/>
      <c r="AS130" s="721"/>
      <c r="AT130" s="722"/>
      <c r="AU130" s="67"/>
      <c r="AV130" s="67"/>
      <c r="AW130" s="67"/>
      <c r="AX130" s="723" t="s">
        <v>432</v>
      </c>
      <c r="AY130" s="724"/>
      <c r="AZ130" s="724"/>
      <c r="BA130" s="724"/>
      <c r="BB130" s="724"/>
      <c r="BC130" s="724"/>
      <c r="BD130" s="724"/>
      <c r="BE130" s="725"/>
      <c r="BF130" s="726">
        <v>12.5</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170</v>
      </c>
      <c r="X131" s="733"/>
      <c r="Y131" s="733"/>
      <c r="Z131" s="734"/>
      <c r="AA131" s="735">
        <v>1517215</v>
      </c>
      <c r="AB131" s="736"/>
      <c r="AC131" s="736"/>
      <c r="AD131" s="736"/>
      <c r="AE131" s="737"/>
      <c r="AF131" s="738">
        <v>1536752</v>
      </c>
      <c r="AG131" s="736"/>
      <c r="AH131" s="736"/>
      <c r="AI131" s="736"/>
      <c r="AJ131" s="737"/>
      <c r="AK131" s="738">
        <v>1561487</v>
      </c>
      <c r="AL131" s="736"/>
      <c r="AM131" s="736"/>
      <c r="AN131" s="736"/>
      <c r="AO131" s="737"/>
      <c r="AP131" s="739"/>
      <c r="AQ131" s="740"/>
      <c r="AR131" s="740"/>
      <c r="AS131" s="740"/>
      <c r="AT131" s="741"/>
      <c r="AU131" s="67"/>
      <c r="AV131" s="67"/>
      <c r="AW131" s="67"/>
      <c r="AX131" s="742" t="s">
        <v>61</v>
      </c>
      <c r="AY131" s="743"/>
      <c r="AZ131" s="743"/>
      <c r="BA131" s="743"/>
      <c r="BB131" s="743"/>
      <c r="BC131" s="743"/>
      <c r="BD131" s="743"/>
      <c r="BE131" s="744"/>
      <c r="BF131" s="745">
        <v>29.9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c r="A132" s="701" t="s">
        <v>29</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496</v>
      </c>
      <c r="W132" s="676"/>
      <c r="X132" s="676"/>
      <c r="Y132" s="676"/>
      <c r="Z132" s="677"/>
      <c r="AA132" s="678">
        <v>12.13743603</v>
      </c>
      <c r="AB132" s="679"/>
      <c r="AC132" s="679"/>
      <c r="AD132" s="679"/>
      <c r="AE132" s="680"/>
      <c r="AF132" s="681">
        <v>12.94893386</v>
      </c>
      <c r="AG132" s="679"/>
      <c r="AH132" s="679"/>
      <c r="AI132" s="679"/>
      <c r="AJ132" s="680"/>
      <c r="AK132" s="681">
        <v>12.44032131</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86</v>
      </c>
      <c r="W133" s="685"/>
      <c r="X133" s="685"/>
      <c r="Y133" s="685"/>
      <c r="Z133" s="686"/>
      <c r="AA133" s="687">
        <v>11.8</v>
      </c>
      <c r="AB133" s="688"/>
      <c r="AC133" s="688"/>
      <c r="AD133" s="688"/>
      <c r="AE133" s="689"/>
      <c r="AF133" s="687">
        <v>12.1</v>
      </c>
      <c r="AG133" s="688"/>
      <c r="AH133" s="688"/>
      <c r="AI133" s="688"/>
      <c r="AJ133" s="689"/>
      <c r="AK133" s="687">
        <v>12.5</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72WjWhtfSlDvL8bTQYNIpaaJTyL4UuKc21NzSR0HCHJ/ts1TJKXARI8XhpEzDmoZHIy7sIYu/+i5lQj6+VuL/Q==" saltValue="29JmIFEbhSZeiuXfb1Ilu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E29" sqref="BE29"/>
    </sheetView>
  </sheetViews>
  <sheetFormatPr defaultColWidth="0" defaultRowHeight="13.5" customHeight="1" zeroHeight="1"/>
  <cols>
    <col min="1" max="120" width="2.75" style="77" customWidth="1"/>
    <col min="121" max="121" width="0" style="78" hidden="1" customWidth="1"/>
    <col min="122" max="122" width="9" style="78" hidden="1" customWidth="1"/>
    <col min="123" max="16384" width="9" style="78" hidden="1"/>
  </cols>
  <sheetData>
    <row r="1" spans="1:120">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row r="3" spans="1:120"/>
    <row r="4" spans="1:120"/>
    <row r="5" spans="1:120"/>
    <row r="6" spans="1:120"/>
    <row r="7" spans="1:120"/>
    <row r="8" spans="1:120"/>
    <row r="9" spans="1:120"/>
    <row r="10" spans="1:120"/>
    <row r="11" spans="1:120"/>
    <row r="12" spans="1:120"/>
    <row r="13" spans="1:120"/>
    <row r="14" spans="1:120"/>
    <row r="15" spans="1:120"/>
    <row r="16" spans="1:120">
      <c r="DP16" s="78"/>
    </row>
    <row r="17" spans="119:120">
      <c r="DP17" s="78"/>
    </row>
    <row r="18" spans="119:120"/>
    <row r="19" spans="119:120"/>
    <row r="20" spans="119:120">
      <c r="DO20" s="78"/>
      <c r="DP20" s="78"/>
    </row>
    <row r="21" spans="119:120">
      <c r="DP21" s="78"/>
    </row>
    <row r="22" spans="119:120"/>
    <row r="23" spans="119:120">
      <c r="DO23" s="78"/>
      <c r="DP23" s="78"/>
    </row>
    <row r="24" spans="119:120">
      <c r="DP24" s="78"/>
    </row>
    <row r="25" spans="119:120">
      <c r="DP25" s="78"/>
    </row>
    <row r="26" spans="119:120">
      <c r="DO26" s="78"/>
      <c r="DP26" s="78"/>
    </row>
    <row r="27" spans="119:120"/>
    <row r="28" spans="119:120">
      <c r="DO28" s="78"/>
      <c r="DP28" s="78"/>
    </row>
    <row r="29" spans="119:120">
      <c r="DP29" s="78"/>
    </row>
    <row r="30" spans="119:120"/>
    <row r="31" spans="119:120">
      <c r="DO31" s="78"/>
      <c r="DP31" s="78"/>
    </row>
    <row r="32" spans="119:120"/>
    <row r="33" spans="98:120">
      <c r="DO33" s="78"/>
      <c r="DP33" s="78"/>
    </row>
    <row r="34" spans="98:120">
      <c r="DM34" s="78"/>
    </row>
    <row r="35" spans="98:120">
      <c r="CT35" s="78"/>
      <c r="CU35" s="78"/>
      <c r="CV35" s="78"/>
      <c r="CY35" s="78"/>
      <c r="CZ35" s="78"/>
      <c r="DA35" s="78"/>
      <c r="DD35" s="78"/>
      <c r="DE35" s="78"/>
      <c r="DF35" s="78"/>
      <c r="DI35" s="78"/>
      <c r="DJ35" s="78"/>
      <c r="DK35" s="78"/>
      <c r="DM35" s="78"/>
      <c r="DN35" s="78"/>
      <c r="DO35" s="78"/>
      <c r="DP35" s="78"/>
    </row>
    <row r="36" spans="98:120"/>
    <row r="37" spans="98:120">
      <c r="CW37" s="78"/>
      <c r="DB37" s="78"/>
      <c r="DG37" s="78"/>
      <c r="DL37" s="78"/>
      <c r="DP37" s="78"/>
    </row>
    <row r="38" spans="98:120">
      <c r="CT38" s="78"/>
      <c r="CU38" s="78"/>
      <c r="CV38" s="78"/>
      <c r="CW38" s="78"/>
      <c r="CY38" s="78"/>
      <c r="CZ38" s="78"/>
      <c r="DA38" s="78"/>
      <c r="DB38" s="78"/>
      <c r="DD38" s="78"/>
      <c r="DE38" s="78"/>
      <c r="DF38" s="78"/>
      <c r="DG38" s="78"/>
      <c r="DI38" s="78"/>
      <c r="DJ38" s="78"/>
      <c r="DK38" s="78"/>
      <c r="DL38" s="78"/>
      <c r="DN38" s="78"/>
      <c r="DO38" s="78"/>
      <c r="DP38" s="78"/>
    </row>
    <row r="39" spans="98:120"/>
    <row r="40" spans="98:120"/>
    <row r="41" spans="98:120"/>
    <row r="42" spans="98:120"/>
    <row r="43" spans="98:120"/>
    <row r="44" spans="98:120"/>
    <row r="45" spans="98:120"/>
    <row r="46" spans="98:120"/>
    <row r="47" spans="98:120"/>
    <row r="48" spans="98:120"/>
    <row r="49" spans="22:120">
      <c r="DN49" s="78"/>
      <c r="DO49" s="78"/>
      <c r="DP49" s="7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8"/>
      <c r="CS63" s="78"/>
      <c r="CX63" s="78"/>
      <c r="DC63" s="78"/>
      <c r="DH63" s="78"/>
    </row>
    <row r="64" spans="22:120">
      <c r="V64" s="78"/>
    </row>
    <row r="65" spans="15:120">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c r="Q66" s="78"/>
      <c r="S66" s="78"/>
      <c r="U66" s="78"/>
      <c r="DM66" s="78"/>
    </row>
    <row r="67" spans="15:120">
      <c r="O67" s="78"/>
      <c r="P67" s="78"/>
      <c r="R67" s="78"/>
      <c r="T67" s="78"/>
      <c r="Y67" s="78"/>
      <c r="CT67" s="78"/>
      <c r="CV67" s="78"/>
      <c r="CW67" s="78"/>
      <c r="CY67" s="78"/>
      <c r="DA67" s="78"/>
      <c r="DB67" s="78"/>
      <c r="DD67" s="78"/>
      <c r="DF67" s="78"/>
      <c r="DG67" s="78"/>
      <c r="DI67" s="78"/>
      <c r="DK67" s="78"/>
      <c r="DL67" s="78"/>
      <c r="DN67" s="78"/>
      <c r="DO67" s="78"/>
      <c r="DP67" s="78"/>
    </row>
    <row r="68" spans="15:120"/>
    <row r="69" spans="15:120"/>
    <row r="70" spans="15:120"/>
    <row r="71" spans="15:120"/>
    <row r="72" spans="15:120">
      <c r="DP72" s="78"/>
    </row>
    <row r="73" spans="15:120">
      <c r="DP73" s="7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8"/>
      <c r="CX96" s="78"/>
      <c r="DC96" s="78"/>
      <c r="DH96" s="78"/>
    </row>
    <row r="97" spans="24:120">
      <c r="CS97" s="78"/>
      <c r="CX97" s="78"/>
      <c r="DC97" s="78"/>
      <c r="DH97" s="78"/>
      <c r="DP97" s="77" t="s">
        <v>103</v>
      </c>
    </row>
    <row r="98" spans="24:120" hidden="1">
      <c r="CS98" s="78"/>
      <c r="CX98" s="78"/>
      <c r="DC98" s="78"/>
      <c r="DH98" s="78"/>
    </row>
    <row r="99" spans="24:120" hidden="1">
      <c r="CS99" s="78"/>
      <c r="CX99" s="78"/>
      <c r="DC99" s="78"/>
      <c r="DH99" s="78"/>
    </row>
    <row r="101" spans="24:120" ht="12" hidden="1" customHeight="1">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c r="CU102" s="78"/>
      <c r="CZ102" s="78"/>
      <c r="DE102" s="78"/>
      <c r="DJ102" s="78"/>
      <c r="DM102" s="78"/>
    </row>
    <row r="103" spans="24:120" hidden="1">
      <c r="CT103" s="78"/>
      <c r="CV103" s="78"/>
      <c r="CW103" s="78"/>
      <c r="CY103" s="78"/>
      <c r="DA103" s="78"/>
      <c r="DB103" s="78"/>
      <c r="DD103" s="78"/>
      <c r="DF103" s="78"/>
      <c r="DG103" s="78"/>
      <c r="DI103" s="78"/>
      <c r="DK103" s="78"/>
      <c r="DL103" s="78"/>
      <c r="DM103" s="78"/>
      <c r="DN103" s="78"/>
      <c r="DO103" s="78"/>
      <c r="DP103" s="78"/>
    </row>
    <row r="104" spans="24:120" hidden="1">
      <c r="CV104" s="78"/>
      <c r="CW104" s="78"/>
      <c r="DA104" s="78"/>
      <c r="DB104" s="78"/>
      <c r="DF104" s="78"/>
      <c r="DG104" s="78"/>
      <c r="DK104" s="78"/>
      <c r="DL104" s="78"/>
      <c r="DN104" s="78"/>
      <c r="DO104" s="78"/>
      <c r="DP104" s="78"/>
    </row>
    <row r="105" spans="24:120" ht="12.75" hidden="1" customHeight="1"/>
  </sheetData>
  <sheetProtection algorithmName="SHA-512" hashValue="hEwy3tu0T01FoWGZTpd4NvDYpFWUk0roiOuNeVA67wMMr0O+sMJU7+bDU1/9weDSUlAXCVB6onU6wEgWD8LGag==" saltValue="FoI5yxmC7XD/V93m7ADy3Q==" spinCount="100000" sheet="1" objects="1" scenarios="1"/>
  <phoneticPr fontId="5"/>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cols>
    <col min="1" max="116" width="2.625" style="77" customWidth="1"/>
    <col min="117" max="117" width="9" style="78" hidden="1" customWidth="1"/>
    <col min="118" max="16384" width="9" style="78" hidden="1"/>
  </cols>
  <sheetData>
    <row r="1" spans="2:116" ht="13.5" customHeight="1">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row r="3" spans="2:116" ht="13.5" customHeight="1"/>
    <row r="4" spans="2:116" ht="13.5" customHeight="1">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row r="20" spans="9:116" ht="13.5" customHeight="1"/>
    <row r="21" spans="9:116" ht="13.5" customHeight="1">
      <c r="DL21" s="78"/>
    </row>
    <row r="22" spans="9:116" ht="13.5" customHeight="1">
      <c r="DI22" s="78"/>
      <c r="DJ22" s="78"/>
      <c r="DK22" s="78"/>
      <c r="DL22" s="78"/>
    </row>
    <row r="23" spans="9:116" ht="13.5" customHeight="1">
      <c r="CY23" s="78"/>
      <c r="CZ23" s="78"/>
      <c r="DA23" s="78"/>
      <c r="DB23" s="78"/>
      <c r="DC23" s="78"/>
      <c r="DD23" s="78"/>
      <c r="DE23" s="78"/>
      <c r="DF23" s="78"/>
      <c r="DG23" s="78"/>
      <c r="DH23" s="78"/>
      <c r="DI23" s="78"/>
      <c r="DJ23" s="78"/>
      <c r="DK23" s="78"/>
      <c r="DL23" s="78"/>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8"/>
      <c r="DA35" s="78"/>
      <c r="DB35" s="78"/>
      <c r="DC35" s="78"/>
      <c r="DD35" s="78"/>
      <c r="DE35" s="78"/>
      <c r="DF35" s="78"/>
      <c r="DG35" s="78"/>
      <c r="DH35" s="78"/>
      <c r="DI35" s="78"/>
      <c r="DJ35" s="78"/>
      <c r="DK35" s="78"/>
      <c r="DL35" s="78"/>
    </row>
    <row r="36" spans="15:116" ht="13.5" customHeight="1"/>
    <row r="37" spans="15:116" ht="13.5" customHeight="1">
      <c r="DL37" s="78"/>
    </row>
    <row r="38" spans="15:116" ht="13.5" customHeight="1">
      <c r="DI38" s="78"/>
      <c r="DJ38" s="78"/>
      <c r="DK38" s="78"/>
      <c r="DL38" s="78"/>
    </row>
    <row r="39" spans="15:116" ht="13.5" customHeight="1"/>
    <row r="40" spans="15:116" ht="13.5" customHeight="1"/>
    <row r="41" spans="15:116" ht="13.5" customHeight="1"/>
    <row r="42" spans="15:116" ht="13.5" customHeight="1"/>
    <row r="43" spans="15:116" ht="13.5" customHeight="1">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c r="DL44" s="78"/>
    </row>
    <row r="45" spans="15:116" ht="13.5" customHeight="1"/>
    <row r="46" spans="15:116" ht="13.5" customHeight="1">
      <c r="DA46" s="78"/>
      <c r="DB46" s="78"/>
      <c r="DC46" s="78"/>
      <c r="DD46" s="78"/>
      <c r="DE46" s="78"/>
      <c r="DF46" s="78"/>
      <c r="DG46" s="78"/>
      <c r="DH46" s="78"/>
      <c r="DI46" s="78"/>
      <c r="DJ46" s="78"/>
      <c r="DK46" s="78"/>
      <c r="DL46" s="78"/>
    </row>
    <row r="47" spans="15:116" ht="13.5" customHeight="1"/>
    <row r="48" spans="15:116" ht="13.5" customHeight="1"/>
    <row r="49" spans="104:116" ht="13.5" customHeight="1"/>
    <row r="50" spans="104:116" ht="13.5" customHeight="1">
      <c r="CZ50" s="78"/>
      <c r="DA50" s="78"/>
      <c r="DB50" s="78"/>
      <c r="DC50" s="78"/>
      <c r="DD50" s="78"/>
      <c r="DE50" s="78"/>
      <c r="DF50" s="78"/>
      <c r="DG50" s="78"/>
      <c r="DH50" s="78"/>
      <c r="DI50" s="78"/>
      <c r="DJ50" s="78"/>
      <c r="DK50" s="78"/>
      <c r="DL50" s="78"/>
    </row>
    <row r="51" spans="104:116" ht="13.5" customHeight="1"/>
    <row r="52" spans="104:116" ht="13.5" customHeight="1"/>
    <row r="53" spans="104:116" ht="13.5" customHeight="1">
      <c r="DL53" s="78"/>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8"/>
      <c r="DD67" s="78"/>
      <c r="DE67" s="78"/>
      <c r="DF67" s="78"/>
      <c r="DG67" s="78"/>
      <c r="DH67" s="78"/>
      <c r="DI67" s="78"/>
      <c r="DJ67" s="78"/>
      <c r="DK67" s="78"/>
      <c r="DL67" s="78"/>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OHoceDFUnDvghwlFGfndyqUKueBtNNadiKvZGPdijI2xX60poORMh5w13NvC+naLjicNUzhII7A6fm5V9VNsg==" saltValue="IdgcnRhcdPHjx4pHsS6/JQ==" spinCount="100000" sheet="1" objects="1" scenarios="1"/>
  <phoneticPr fontId="5"/>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c r="AS1" s="90"/>
      <c r="AT1" s="90"/>
    </row>
    <row r="2" spans="1:46">
      <c r="AS2" s="90"/>
      <c r="AT2" s="90"/>
    </row>
    <row r="3" spans="1:46">
      <c r="AS3" s="90"/>
      <c r="AT3" s="90"/>
    </row>
    <row r="4" spans="1:46">
      <c r="AS4" s="90"/>
      <c r="AT4" s="90"/>
    </row>
    <row r="5" spans="1:46" ht="17.25">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330</v>
      </c>
      <c r="AL6" s="91"/>
      <c r="AM6" s="91"/>
      <c r="AN6" s="91"/>
      <c r="AO6" s="90"/>
      <c r="AP6" s="90"/>
      <c r="AQ6" s="90"/>
      <c r="AR6" s="90"/>
    </row>
    <row r="7" spans="1:46" ht="13.5" customHeight="1">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6" t="s">
        <v>90</v>
      </c>
      <c r="AP7" s="127"/>
      <c r="AQ7" s="138" t="s">
        <v>498</v>
      </c>
      <c r="AR7" s="152"/>
    </row>
    <row r="8" spans="1:46">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7"/>
      <c r="AP8" s="128" t="s">
        <v>499</v>
      </c>
      <c r="AQ8" s="139" t="s">
        <v>500</v>
      </c>
      <c r="AR8" s="153" t="s">
        <v>501</v>
      </c>
    </row>
    <row r="9" spans="1:46">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7" t="s">
        <v>502</v>
      </c>
      <c r="AL9" s="1008"/>
      <c r="AM9" s="1008"/>
      <c r="AN9" s="1009"/>
      <c r="AO9" s="117">
        <v>595965</v>
      </c>
      <c r="AP9" s="117">
        <v>289444</v>
      </c>
      <c r="AQ9" s="140">
        <v>263788</v>
      </c>
      <c r="AR9" s="154">
        <v>9.6999999999999993</v>
      </c>
    </row>
    <row r="10" spans="1:46" ht="13.5" customHeight="1">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7" t="s">
        <v>203</v>
      </c>
      <c r="AL10" s="1008"/>
      <c r="AM10" s="1008"/>
      <c r="AN10" s="1009"/>
      <c r="AO10" s="118">
        <v>5246</v>
      </c>
      <c r="AP10" s="118">
        <v>2548</v>
      </c>
      <c r="AQ10" s="141">
        <v>39680</v>
      </c>
      <c r="AR10" s="155">
        <v>-93.6</v>
      </c>
    </row>
    <row r="11" spans="1:46" ht="13.5" customHeight="1">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7" t="s">
        <v>396</v>
      </c>
      <c r="AL11" s="1008"/>
      <c r="AM11" s="1008"/>
      <c r="AN11" s="1009"/>
      <c r="AO11" s="118" t="s">
        <v>196</v>
      </c>
      <c r="AP11" s="118" t="s">
        <v>196</v>
      </c>
      <c r="AQ11" s="141">
        <v>4557</v>
      </c>
      <c r="AR11" s="155" t="s">
        <v>196</v>
      </c>
    </row>
    <row r="12" spans="1:46" ht="13.5" customHeight="1">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7" t="s">
        <v>229</v>
      </c>
      <c r="AL12" s="1008"/>
      <c r="AM12" s="1008"/>
      <c r="AN12" s="1009"/>
      <c r="AO12" s="118" t="s">
        <v>196</v>
      </c>
      <c r="AP12" s="118" t="s">
        <v>196</v>
      </c>
      <c r="AQ12" s="141" t="s">
        <v>196</v>
      </c>
      <c r="AR12" s="155" t="s">
        <v>196</v>
      </c>
    </row>
    <row r="13" spans="1:46" ht="13.5" customHeight="1">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7" t="s">
        <v>503</v>
      </c>
      <c r="AL13" s="1008"/>
      <c r="AM13" s="1008"/>
      <c r="AN13" s="1009"/>
      <c r="AO13" s="118">
        <v>49278</v>
      </c>
      <c r="AP13" s="118">
        <v>23933</v>
      </c>
      <c r="AQ13" s="141">
        <v>12917</v>
      </c>
      <c r="AR13" s="155">
        <v>85.3</v>
      </c>
    </row>
    <row r="14" spans="1:46" ht="13.5" customHeight="1">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7" t="s">
        <v>504</v>
      </c>
      <c r="AL14" s="1008"/>
      <c r="AM14" s="1008"/>
      <c r="AN14" s="1009"/>
      <c r="AO14" s="118">
        <v>15361</v>
      </c>
      <c r="AP14" s="118">
        <v>7460</v>
      </c>
      <c r="AQ14" s="141">
        <v>4746</v>
      </c>
      <c r="AR14" s="155">
        <v>57.2</v>
      </c>
    </row>
    <row r="15" spans="1:46" ht="13.5" customHeight="1">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0" t="s">
        <v>309</v>
      </c>
      <c r="AL15" s="1011"/>
      <c r="AM15" s="1011"/>
      <c r="AN15" s="1012"/>
      <c r="AO15" s="118">
        <v>-49386</v>
      </c>
      <c r="AP15" s="118">
        <v>-23985</v>
      </c>
      <c r="AQ15" s="141">
        <v>-12765</v>
      </c>
      <c r="AR15" s="155">
        <v>87.9</v>
      </c>
    </row>
    <row r="16" spans="1:46">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0" t="s">
        <v>267</v>
      </c>
      <c r="AL16" s="1011"/>
      <c r="AM16" s="1011"/>
      <c r="AN16" s="1012"/>
      <c r="AO16" s="118">
        <v>616464</v>
      </c>
      <c r="AP16" s="118">
        <v>299400</v>
      </c>
      <c r="AQ16" s="141">
        <v>312922</v>
      </c>
      <c r="AR16" s="155">
        <v>-4.3</v>
      </c>
    </row>
    <row r="17" spans="1:46">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182</v>
      </c>
      <c r="AL19" s="90"/>
      <c r="AM19" s="90"/>
      <c r="AN19" s="90"/>
      <c r="AO19" s="90"/>
      <c r="AP19" s="90"/>
      <c r="AQ19" s="90"/>
      <c r="AR19" s="90"/>
    </row>
    <row r="20" spans="1:46">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505</v>
      </c>
      <c r="AP20" s="129" t="s">
        <v>335</v>
      </c>
      <c r="AQ20" s="142" t="s">
        <v>39</v>
      </c>
      <c r="AR20" s="156"/>
    </row>
    <row r="21" spans="1:46" s="81" customFormat="1">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3" t="s">
        <v>506</v>
      </c>
      <c r="AL21" s="1014"/>
      <c r="AM21" s="1014"/>
      <c r="AN21" s="1015"/>
      <c r="AO21" s="120">
        <v>23.8</v>
      </c>
      <c r="AP21" s="130">
        <v>24.75</v>
      </c>
      <c r="AQ21" s="143">
        <v>-0.95</v>
      </c>
      <c r="AR21" s="91"/>
      <c r="AS21" s="162"/>
      <c r="AT21" s="83"/>
    </row>
    <row r="22" spans="1:46" s="81" customFormat="1">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3" t="s">
        <v>507</v>
      </c>
      <c r="AL22" s="1014"/>
      <c r="AM22" s="1014"/>
      <c r="AN22" s="1015"/>
      <c r="AO22" s="121">
        <v>95.6</v>
      </c>
      <c r="AP22" s="131">
        <v>95.6</v>
      </c>
      <c r="AQ22" s="144">
        <v>0</v>
      </c>
      <c r="AR22" s="132"/>
      <c r="AS22" s="162"/>
      <c r="AT22" s="83"/>
    </row>
    <row r="23" spans="1:46" s="81" customFormat="1">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c r="A26" s="1006" t="s">
        <v>508</v>
      </c>
      <c r="B26" s="1006"/>
      <c r="C26" s="1006"/>
      <c r="D26" s="1006"/>
      <c r="E26" s="1006"/>
      <c r="F26" s="1006"/>
      <c r="G26" s="1006"/>
      <c r="H26" s="1006"/>
      <c r="I26" s="1006"/>
      <c r="J26" s="1006"/>
      <c r="K26" s="1006"/>
      <c r="L26" s="1006"/>
      <c r="M26" s="1006"/>
      <c r="N26" s="1006"/>
      <c r="O26" s="1006"/>
      <c r="P26" s="1006"/>
      <c r="Q26" s="1006"/>
      <c r="R26" s="1006"/>
      <c r="S26" s="1006"/>
      <c r="T26" s="1006"/>
      <c r="U26" s="1006"/>
      <c r="V26" s="1006"/>
      <c r="W26" s="1006"/>
      <c r="X26" s="1006"/>
      <c r="Y26" s="1006"/>
      <c r="Z26" s="1006"/>
      <c r="AA26" s="1006"/>
      <c r="AB26" s="1006"/>
      <c r="AC26" s="1006"/>
      <c r="AD26" s="1006"/>
      <c r="AE26" s="1006"/>
      <c r="AF26" s="1006"/>
      <c r="AG26" s="1006"/>
      <c r="AH26" s="1006"/>
      <c r="AI26" s="1006"/>
      <c r="AJ26" s="1006"/>
      <c r="AK26" s="1006"/>
      <c r="AL26" s="1006"/>
      <c r="AM26" s="1006"/>
      <c r="AN26" s="1006"/>
      <c r="AO26" s="1006"/>
      <c r="AP26" s="1006"/>
      <c r="AQ26" s="1006"/>
      <c r="AR26" s="1006"/>
      <c r="AS26" s="1006"/>
      <c r="AT26" s="91"/>
    </row>
    <row r="27" spans="1:46">
      <c r="A27" s="85"/>
      <c r="AO27" s="90"/>
      <c r="AP27" s="90"/>
      <c r="AQ27" s="90"/>
      <c r="AR27" s="90"/>
      <c r="AS27" s="90"/>
      <c r="AT27" s="90"/>
    </row>
    <row r="28" spans="1:46" ht="17.25">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62</v>
      </c>
      <c r="AL29" s="91"/>
      <c r="AM29" s="91"/>
      <c r="AN29" s="91"/>
      <c r="AO29" s="90"/>
      <c r="AP29" s="90"/>
      <c r="AQ29" s="90"/>
      <c r="AR29" s="90"/>
      <c r="AS29" s="165"/>
    </row>
    <row r="30" spans="1:46" ht="13.5" customHeight="1">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6" t="s">
        <v>90</v>
      </c>
      <c r="AP30" s="127"/>
      <c r="AQ30" s="138" t="s">
        <v>498</v>
      </c>
      <c r="AR30" s="152"/>
    </row>
    <row r="31" spans="1:46">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7"/>
      <c r="AP31" s="128" t="s">
        <v>499</v>
      </c>
      <c r="AQ31" s="139" t="s">
        <v>500</v>
      </c>
      <c r="AR31" s="153" t="s">
        <v>501</v>
      </c>
    </row>
    <row r="32" spans="1:46" ht="27" customHeight="1">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0" t="s">
        <v>509</v>
      </c>
      <c r="AL32" s="1001"/>
      <c r="AM32" s="1001"/>
      <c r="AN32" s="1002"/>
      <c r="AO32" s="118">
        <v>480475</v>
      </c>
      <c r="AP32" s="118">
        <v>233354</v>
      </c>
      <c r="AQ32" s="145">
        <v>170896</v>
      </c>
      <c r="AR32" s="155">
        <v>36.5</v>
      </c>
    </row>
    <row r="33" spans="1:46" ht="13.5" customHeight="1">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0" t="s">
        <v>510</v>
      </c>
      <c r="AL33" s="1001"/>
      <c r="AM33" s="1001"/>
      <c r="AN33" s="1002"/>
      <c r="AO33" s="118" t="s">
        <v>196</v>
      </c>
      <c r="AP33" s="118" t="s">
        <v>196</v>
      </c>
      <c r="AQ33" s="145" t="s">
        <v>196</v>
      </c>
      <c r="AR33" s="155" t="s">
        <v>196</v>
      </c>
    </row>
    <row r="34" spans="1:46" ht="27" customHeight="1">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0" t="s">
        <v>511</v>
      </c>
      <c r="AL34" s="1001"/>
      <c r="AM34" s="1001"/>
      <c r="AN34" s="1002"/>
      <c r="AO34" s="118" t="s">
        <v>196</v>
      </c>
      <c r="AP34" s="118" t="s">
        <v>196</v>
      </c>
      <c r="AQ34" s="145">
        <v>5</v>
      </c>
      <c r="AR34" s="155" t="s">
        <v>196</v>
      </c>
    </row>
    <row r="35" spans="1:46" ht="27" customHeight="1">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0" t="s">
        <v>512</v>
      </c>
      <c r="AL35" s="1001"/>
      <c r="AM35" s="1001"/>
      <c r="AN35" s="1002"/>
      <c r="AO35" s="118">
        <v>80418</v>
      </c>
      <c r="AP35" s="118">
        <v>39057</v>
      </c>
      <c r="AQ35" s="145">
        <v>33138</v>
      </c>
      <c r="AR35" s="155">
        <v>17.899999999999999</v>
      </c>
    </row>
    <row r="36" spans="1:46" ht="27" customHeight="1">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0" t="s">
        <v>33</v>
      </c>
      <c r="AL36" s="1001"/>
      <c r="AM36" s="1001"/>
      <c r="AN36" s="1002"/>
      <c r="AO36" s="118" t="s">
        <v>196</v>
      </c>
      <c r="AP36" s="118" t="s">
        <v>196</v>
      </c>
      <c r="AQ36" s="145">
        <v>2943</v>
      </c>
      <c r="AR36" s="155" t="s">
        <v>196</v>
      </c>
    </row>
    <row r="37" spans="1:46" ht="13.5" customHeight="1">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0" t="s">
        <v>344</v>
      </c>
      <c r="AL37" s="1001"/>
      <c r="AM37" s="1001"/>
      <c r="AN37" s="1002"/>
      <c r="AO37" s="118" t="s">
        <v>196</v>
      </c>
      <c r="AP37" s="118" t="s">
        <v>196</v>
      </c>
      <c r="AQ37" s="145">
        <v>1487</v>
      </c>
      <c r="AR37" s="155" t="s">
        <v>196</v>
      </c>
    </row>
    <row r="38" spans="1:46" ht="27" customHeight="1">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3" t="s">
        <v>513</v>
      </c>
      <c r="AL38" s="1004"/>
      <c r="AM38" s="1004"/>
      <c r="AN38" s="1005"/>
      <c r="AO38" s="122" t="s">
        <v>196</v>
      </c>
      <c r="AP38" s="122" t="s">
        <v>196</v>
      </c>
      <c r="AQ38" s="146">
        <v>60</v>
      </c>
      <c r="AR38" s="144" t="s">
        <v>196</v>
      </c>
      <c r="AS38" s="165"/>
    </row>
    <row r="39" spans="1:46">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3" t="s">
        <v>88</v>
      </c>
      <c r="AL39" s="1004"/>
      <c r="AM39" s="1004"/>
      <c r="AN39" s="1005"/>
      <c r="AO39" s="118">
        <v>-38</v>
      </c>
      <c r="AP39" s="118">
        <v>-18</v>
      </c>
      <c r="AQ39" s="145">
        <v>-8408</v>
      </c>
      <c r="AR39" s="155">
        <v>-99.8</v>
      </c>
      <c r="AS39" s="165"/>
    </row>
    <row r="40" spans="1:46" ht="27" customHeight="1">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0" t="s">
        <v>514</v>
      </c>
      <c r="AL40" s="1001"/>
      <c r="AM40" s="1001"/>
      <c r="AN40" s="1002"/>
      <c r="AO40" s="118">
        <v>-366601</v>
      </c>
      <c r="AP40" s="118">
        <v>-178048</v>
      </c>
      <c r="AQ40" s="145">
        <v>-141122</v>
      </c>
      <c r="AR40" s="155">
        <v>26.2</v>
      </c>
      <c r="AS40" s="165"/>
    </row>
    <row r="41" spans="1:46">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0" t="s">
        <v>386</v>
      </c>
      <c r="AL41" s="991"/>
      <c r="AM41" s="991"/>
      <c r="AN41" s="992"/>
      <c r="AO41" s="118">
        <v>194254</v>
      </c>
      <c r="AP41" s="118">
        <v>94344</v>
      </c>
      <c r="AQ41" s="145">
        <v>59000</v>
      </c>
      <c r="AR41" s="155">
        <v>59.9</v>
      </c>
      <c r="AS41" s="165"/>
    </row>
    <row r="42" spans="1:46">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8" t="s">
        <v>90</v>
      </c>
      <c r="AN49" s="993" t="s">
        <v>440</v>
      </c>
      <c r="AO49" s="994"/>
      <c r="AP49" s="994"/>
      <c r="AQ49" s="994"/>
      <c r="AR49" s="995"/>
    </row>
    <row r="50" spans="1:44">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9"/>
      <c r="AN50" s="114" t="s">
        <v>491</v>
      </c>
      <c r="AO50" s="124" t="s">
        <v>492</v>
      </c>
      <c r="AP50" s="135" t="s">
        <v>517</v>
      </c>
      <c r="AQ50" s="148" t="s">
        <v>381</v>
      </c>
      <c r="AR50" s="158" t="s">
        <v>518</v>
      </c>
    </row>
    <row r="51" spans="1:44">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479</v>
      </c>
      <c r="AL51" s="103"/>
      <c r="AM51" s="108">
        <v>801226</v>
      </c>
      <c r="AN51" s="115">
        <v>347302</v>
      </c>
      <c r="AO51" s="125">
        <v>30.4</v>
      </c>
      <c r="AP51" s="136">
        <v>301035</v>
      </c>
      <c r="AQ51" s="149">
        <v>12.2</v>
      </c>
      <c r="AR51" s="159">
        <v>18.2</v>
      </c>
    </row>
    <row r="52" spans="1:44">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269</v>
      </c>
      <c r="AM52" s="109">
        <v>498476</v>
      </c>
      <c r="AN52" s="116">
        <v>216071</v>
      </c>
      <c r="AO52" s="126">
        <v>69.2</v>
      </c>
      <c r="AP52" s="137">
        <v>154376</v>
      </c>
      <c r="AQ52" s="150">
        <v>29.1</v>
      </c>
      <c r="AR52" s="160">
        <v>40.1</v>
      </c>
    </row>
    <row r="53" spans="1:44">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318</v>
      </c>
      <c r="AL53" s="103"/>
      <c r="AM53" s="108">
        <v>1029077</v>
      </c>
      <c r="AN53" s="115">
        <v>459615</v>
      </c>
      <c r="AO53" s="125">
        <v>32.299999999999997</v>
      </c>
      <c r="AP53" s="136">
        <v>277467</v>
      </c>
      <c r="AQ53" s="149">
        <v>-7.8</v>
      </c>
      <c r="AR53" s="159">
        <v>40.1</v>
      </c>
    </row>
    <row r="54" spans="1:44">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269</v>
      </c>
      <c r="AM54" s="109">
        <v>669173</v>
      </c>
      <c r="AN54" s="116">
        <v>298871</v>
      </c>
      <c r="AO54" s="126">
        <v>38.299999999999997</v>
      </c>
      <c r="AP54" s="137">
        <v>128378</v>
      </c>
      <c r="AQ54" s="150">
        <v>-16.8</v>
      </c>
      <c r="AR54" s="160">
        <v>55.1</v>
      </c>
    </row>
    <row r="55" spans="1:44">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136</v>
      </c>
      <c r="AL55" s="103"/>
      <c r="AM55" s="108">
        <v>514626</v>
      </c>
      <c r="AN55" s="115">
        <v>235743</v>
      </c>
      <c r="AO55" s="125">
        <v>-48.7</v>
      </c>
      <c r="AP55" s="136">
        <v>282256</v>
      </c>
      <c r="AQ55" s="149">
        <v>1.7</v>
      </c>
      <c r="AR55" s="159">
        <v>-50.4</v>
      </c>
    </row>
    <row r="56" spans="1:44">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269</v>
      </c>
      <c r="AM56" s="109">
        <v>264284</v>
      </c>
      <c r="AN56" s="116">
        <v>121065</v>
      </c>
      <c r="AO56" s="126">
        <v>-59.5</v>
      </c>
      <c r="AP56" s="137">
        <v>145453</v>
      </c>
      <c r="AQ56" s="150">
        <v>13.3</v>
      </c>
      <c r="AR56" s="160">
        <v>-72.8</v>
      </c>
    </row>
    <row r="57" spans="1:44">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616082</v>
      </c>
      <c r="AN57" s="115">
        <v>290879</v>
      </c>
      <c r="AO57" s="125">
        <v>23.4</v>
      </c>
      <c r="AP57" s="136">
        <v>295341</v>
      </c>
      <c r="AQ57" s="149">
        <v>4.5999999999999996</v>
      </c>
      <c r="AR57" s="159">
        <v>18.8</v>
      </c>
    </row>
    <row r="58" spans="1:44">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269</v>
      </c>
      <c r="AM58" s="109">
        <v>181196</v>
      </c>
      <c r="AN58" s="116">
        <v>85551</v>
      </c>
      <c r="AO58" s="126">
        <v>-29.3</v>
      </c>
      <c r="AP58" s="137">
        <v>137402</v>
      </c>
      <c r="AQ58" s="150">
        <v>-5.5</v>
      </c>
      <c r="AR58" s="160">
        <v>-23.8</v>
      </c>
    </row>
    <row r="59" spans="1:44">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454383</v>
      </c>
      <c r="AN59" s="115">
        <v>220681</v>
      </c>
      <c r="AO59" s="125">
        <v>-24.1</v>
      </c>
      <c r="AP59" s="136">
        <v>292845</v>
      </c>
      <c r="AQ59" s="149">
        <v>-0.8</v>
      </c>
      <c r="AR59" s="159">
        <v>-23.3</v>
      </c>
    </row>
    <row r="60" spans="1:44">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269</v>
      </c>
      <c r="AM60" s="109">
        <v>200185</v>
      </c>
      <c r="AN60" s="116">
        <v>97224</v>
      </c>
      <c r="AO60" s="126">
        <v>13.6</v>
      </c>
      <c r="AP60" s="137">
        <v>143187</v>
      </c>
      <c r="AQ60" s="150">
        <v>4.2</v>
      </c>
      <c r="AR60" s="160">
        <v>9.4</v>
      </c>
    </row>
    <row r="61" spans="1:44">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409</v>
      </c>
      <c r="AL61" s="106"/>
      <c r="AM61" s="108">
        <v>683079</v>
      </c>
      <c r="AN61" s="115">
        <v>310844</v>
      </c>
      <c r="AO61" s="125">
        <v>2.7</v>
      </c>
      <c r="AP61" s="136">
        <v>289789</v>
      </c>
      <c r="AQ61" s="151">
        <v>2</v>
      </c>
      <c r="AR61" s="159">
        <v>0.7</v>
      </c>
    </row>
    <row r="62" spans="1:44">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269</v>
      </c>
      <c r="AM62" s="109">
        <v>362663</v>
      </c>
      <c r="AN62" s="116">
        <v>163756</v>
      </c>
      <c r="AO62" s="126">
        <v>6.5</v>
      </c>
      <c r="AP62" s="137">
        <v>141759</v>
      </c>
      <c r="AQ62" s="150">
        <v>4.9000000000000004</v>
      </c>
      <c r="AR62" s="160">
        <v>1.6</v>
      </c>
    </row>
    <row r="63" spans="1:44">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c r="AK67" s="90"/>
      <c r="AL67" s="90"/>
      <c r="AM67" s="90"/>
      <c r="AN67" s="90"/>
      <c r="AO67" s="90"/>
      <c r="AP67" s="90"/>
      <c r="AQ67" s="90"/>
      <c r="AR67" s="90"/>
      <c r="AS67" s="90"/>
      <c r="AT67" s="90"/>
    </row>
    <row r="68" spans="1:46" ht="13.5" hidden="1" customHeight="1">
      <c r="AK68" s="90"/>
      <c r="AL68" s="90"/>
      <c r="AM68" s="90"/>
      <c r="AN68" s="90"/>
      <c r="AO68" s="90"/>
      <c r="AP68" s="90"/>
      <c r="AQ68" s="90"/>
      <c r="AR68" s="90"/>
    </row>
    <row r="69" spans="1:46" ht="13.5" hidden="1" customHeight="1">
      <c r="AK69" s="90"/>
      <c r="AL69" s="90"/>
      <c r="AM69" s="90"/>
      <c r="AN69" s="90"/>
      <c r="AO69" s="90"/>
      <c r="AP69" s="90"/>
      <c r="AQ69" s="90"/>
      <c r="AR69" s="90"/>
    </row>
    <row r="70" spans="1:46" hidden="1">
      <c r="AK70" s="90"/>
      <c r="AL70" s="90"/>
      <c r="AM70" s="90"/>
      <c r="AN70" s="90"/>
      <c r="AO70" s="90"/>
      <c r="AP70" s="90"/>
      <c r="AQ70" s="90"/>
      <c r="AR70" s="90"/>
    </row>
    <row r="71" spans="1:46" hidden="1">
      <c r="AK71" s="90"/>
      <c r="AL71" s="90"/>
      <c r="AM71" s="90"/>
      <c r="AN71" s="90"/>
      <c r="AO71" s="90"/>
      <c r="AP71" s="90"/>
      <c r="AQ71" s="90"/>
      <c r="AR71" s="90"/>
    </row>
    <row r="72" spans="1:46" hidden="1">
      <c r="AK72" s="90"/>
      <c r="AL72" s="90"/>
      <c r="AM72" s="90"/>
      <c r="AN72" s="90"/>
      <c r="AO72" s="90"/>
      <c r="AP72" s="90"/>
      <c r="AQ72" s="90"/>
      <c r="AR72" s="90"/>
    </row>
    <row r="73" spans="1:46" hidden="1">
      <c r="AK73" s="90"/>
      <c r="AL73" s="90"/>
      <c r="AM73" s="90"/>
      <c r="AN73" s="90"/>
      <c r="AO73" s="90"/>
      <c r="AP73" s="90"/>
      <c r="AQ73" s="90"/>
      <c r="AR73" s="90"/>
    </row>
  </sheetData>
  <sheetProtection algorithmName="SHA-512" hashValue="7KD17mf4Elcddf8ZuNvxkFwxP5SxU798UKcWAIN4Wap8NQtmSoW7RHCOzK6c1mR248j7hnrVJ7DdALQuN7D5Xw==" saltValue="UzUcC4FD4lHNoKJQi6hyc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7" customWidth="1"/>
    <col min="126" max="126" width="9" style="78" hidden="1" customWidth="1"/>
    <col min="127" max="16384" width="9" style="78" hidden="1"/>
  </cols>
  <sheetData>
    <row r="1" spans="2:125" ht="13.5" customHeight="1">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c r="B2" s="78"/>
      <c r="DG2" s="78"/>
    </row>
    <row r="3" spans="2:12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row r="5" spans="2:125"/>
    <row r="6" spans="2:125"/>
    <row r="7" spans="2:125"/>
    <row r="8" spans="2:125"/>
    <row r="9" spans="2:125">
      <c r="DU9" s="78"/>
    </row>
    <row r="10" spans="2:125"/>
    <row r="11" spans="2:125"/>
    <row r="12" spans="2:125"/>
    <row r="13" spans="2:125"/>
    <row r="14" spans="2:125"/>
    <row r="15" spans="2:125"/>
    <row r="16" spans="2:125"/>
    <row r="17" spans="125:125">
      <c r="DU17" s="78"/>
    </row>
    <row r="18" spans="125:125"/>
    <row r="19" spans="125:125"/>
    <row r="20" spans="125:125">
      <c r="DU20" s="78"/>
    </row>
    <row r="21" spans="125:125">
      <c r="DU21" s="78"/>
    </row>
    <row r="22" spans="125:125"/>
    <row r="23" spans="125:125"/>
    <row r="24" spans="125:125"/>
    <row r="25" spans="125:125"/>
    <row r="26" spans="125:125"/>
    <row r="27" spans="125:125"/>
    <row r="28" spans="125:125">
      <c r="DU28" s="78"/>
    </row>
    <row r="29" spans="125:125"/>
    <row r="30" spans="125:125"/>
    <row r="31" spans="125:125"/>
    <row r="32" spans="125:125"/>
    <row r="33" spans="2:125">
      <c r="B33" s="78"/>
      <c r="G33" s="78"/>
      <c r="I33" s="78"/>
    </row>
    <row r="34" spans="2:125">
      <c r="C34" s="78"/>
      <c r="P34" s="78"/>
      <c r="DE34" s="78"/>
      <c r="DH34" s="78"/>
    </row>
    <row r="35" spans="2:125">
      <c r="D35" s="78"/>
      <c r="E35" s="78"/>
      <c r="DG35" s="78"/>
      <c r="DJ35" s="78"/>
      <c r="DP35" s="78"/>
      <c r="DQ35" s="78"/>
      <c r="DR35" s="78"/>
      <c r="DS35" s="78"/>
      <c r="DT35" s="78"/>
      <c r="DU35" s="78"/>
    </row>
    <row r="36" spans="2:12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c r="DU37" s="78"/>
    </row>
    <row r="38" spans="2:125">
      <c r="DT38" s="78"/>
      <c r="DU38" s="78"/>
    </row>
    <row r="39" spans="2:125"/>
    <row r="40" spans="2:125">
      <c r="DH40" s="78"/>
    </row>
    <row r="41" spans="2:125">
      <c r="DE41" s="78"/>
    </row>
    <row r="42" spans="2:125">
      <c r="DG42" s="78"/>
      <c r="DJ42" s="78"/>
    </row>
    <row r="43" spans="2:12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c r="DU44" s="78"/>
    </row>
    <row r="45" spans="2:125"/>
    <row r="46" spans="2:125"/>
    <row r="47" spans="2:125"/>
    <row r="48" spans="2:125">
      <c r="DT48" s="78"/>
      <c r="DU48" s="78"/>
    </row>
    <row r="49" spans="120:125">
      <c r="DU49" s="78"/>
    </row>
    <row r="50" spans="120:125">
      <c r="DU50" s="78"/>
    </row>
    <row r="51" spans="120:125">
      <c r="DP51" s="78"/>
      <c r="DQ51" s="78"/>
      <c r="DR51" s="78"/>
      <c r="DS51" s="78"/>
      <c r="DT51" s="78"/>
      <c r="DU51" s="78"/>
    </row>
    <row r="52" spans="120:125"/>
    <row r="53" spans="120:125"/>
    <row r="54" spans="120:125">
      <c r="DU54" s="78"/>
    </row>
    <row r="55" spans="120:125"/>
    <row r="56" spans="120:125"/>
    <row r="57" spans="120:125"/>
    <row r="58" spans="120:125">
      <c r="DU58" s="78"/>
    </row>
    <row r="59" spans="120:125"/>
    <row r="60" spans="120:125"/>
    <row r="61" spans="120:125"/>
    <row r="62" spans="120:125"/>
    <row r="63" spans="120:125">
      <c r="DU63" s="78"/>
    </row>
    <row r="64" spans="120:125">
      <c r="DT64" s="78"/>
      <c r="DU64" s="78"/>
    </row>
    <row r="65" spans="123:125"/>
    <row r="66" spans="123:125"/>
    <row r="67" spans="123:125"/>
    <row r="68" spans="123:125"/>
    <row r="69" spans="123:125">
      <c r="DS69" s="78"/>
      <c r="DT69" s="78"/>
      <c r="DU69" s="78"/>
    </row>
    <row r="70" spans="123:125"/>
    <row r="71" spans="123:125"/>
    <row r="72" spans="123:125"/>
    <row r="73" spans="123:125"/>
    <row r="74" spans="123:125"/>
    <row r="75" spans="123:125"/>
    <row r="76" spans="123:125"/>
    <row r="77" spans="123:125"/>
    <row r="78" spans="123:125"/>
    <row r="79" spans="123:125"/>
    <row r="80" spans="123:125"/>
    <row r="81" spans="116:125"/>
    <row r="82" spans="116:125">
      <c r="DL82" s="78"/>
    </row>
    <row r="83" spans="116:125">
      <c r="DM83" s="78"/>
      <c r="DN83" s="78"/>
      <c r="DO83" s="78"/>
      <c r="DP83" s="78"/>
      <c r="DQ83" s="78"/>
      <c r="DR83" s="78"/>
      <c r="DS83" s="78"/>
      <c r="DT83" s="78"/>
      <c r="DU83" s="78"/>
    </row>
    <row r="84" spans="116:125"/>
    <row r="85" spans="116:125"/>
    <row r="86" spans="116:125"/>
    <row r="87" spans="116:125"/>
    <row r="88" spans="116:125">
      <c r="DU88" s="78"/>
    </row>
    <row r="89" spans="116:125"/>
    <row r="90" spans="116:125"/>
    <row r="91" spans="116:125"/>
    <row r="92" spans="116:125" ht="13.5" customHeight="1"/>
    <row r="93" spans="116:125" ht="13.5" customHeight="1"/>
    <row r="94" spans="116:125" ht="13.5" customHeight="1">
      <c r="DS94" s="78"/>
      <c r="DT94" s="78"/>
      <c r="DU94" s="78"/>
    </row>
    <row r="95" spans="116:125" ht="13.5" customHeight="1">
      <c r="DU95" s="78"/>
    </row>
    <row r="96" spans="116:125" ht="13.5" customHeight="1"/>
    <row r="97" spans="124:125" ht="13.5" customHeight="1"/>
    <row r="98" spans="124:125" ht="13.5" customHeight="1"/>
    <row r="99" spans="124:125" ht="13.5" customHeight="1"/>
    <row r="100" spans="124:125" ht="13.5" customHeight="1"/>
    <row r="101" spans="124:125" ht="13.5" customHeight="1">
      <c r="DU101" s="78"/>
    </row>
    <row r="102" spans="124:125" ht="13.5" customHeight="1"/>
    <row r="103" spans="124:125" ht="13.5" customHeight="1"/>
    <row r="104" spans="124:125" ht="13.5" customHeight="1">
      <c r="DT104" s="78"/>
      <c r="DU104" s="7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8" t="s">
        <v>103</v>
      </c>
    </row>
    <row r="121" spans="125:125" ht="13.5" hidden="1" customHeight="1">
      <c r="DU121" s="78"/>
    </row>
  </sheetData>
  <sheetProtection algorithmName="SHA-512" hashValue="n0NIO5fn6vwLyaMIvCwoEEqGvFjd1jpIIuPdcXKdPRkqGPpJ9PzyGO1YBHWWNg9A33sMNX/9b+ZIy8jvLu/HwQ==" saltValue="GEsCx9AIdl0ep94o/TXqXA==" spinCount="100000" sheet="1" objects="1" scenarios="1"/>
  <phoneticPr fontId="5"/>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77" customWidth="1"/>
    <col min="126" max="142" width="0" style="78" hidden="1" customWidth="1"/>
    <col min="143" max="143" width="9" style="78" hidden="1" customWidth="1"/>
    <col min="144" max="16384" width="9" style="78" hidden="1"/>
  </cols>
  <sheetData>
    <row r="1" spans="1:125" ht="13.5" customHeight="1">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c r="B2" s="78"/>
      <c r="T2" s="78"/>
    </row>
    <row r="3" spans="1:1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8"/>
      <c r="G33" s="78"/>
      <c r="I33" s="78"/>
    </row>
    <row r="34" spans="2:125">
      <c r="C34" s="78"/>
      <c r="P34" s="78"/>
      <c r="R34" s="78"/>
      <c r="U34" s="78"/>
    </row>
    <row r="35" spans="2:12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c r="F36" s="78"/>
      <c r="H36" s="78"/>
      <c r="J36" s="78"/>
      <c r="K36" s="78"/>
      <c r="L36" s="78"/>
      <c r="M36" s="78"/>
      <c r="N36" s="78"/>
      <c r="O36" s="78"/>
      <c r="Q36" s="78"/>
      <c r="S36" s="78"/>
      <c r="V36" s="78"/>
    </row>
    <row r="37" spans="2:125"/>
    <row r="38" spans="2:125"/>
    <row r="39" spans="2:125"/>
    <row r="40" spans="2:125">
      <c r="U40" s="78"/>
    </row>
    <row r="41" spans="2:125">
      <c r="R41" s="78"/>
    </row>
    <row r="42" spans="2:12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c r="Q43" s="78"/>
      <c r="S43" s="78"/>
      <c r="V43" s="7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7" t="s">
        <v>103</v>
      </c>
    </row>
  </sheetData>
  <sheetProtection algorithmName="SHA-512" hashValue="znfhq5n+vZubHDLA0lLsU7nbYfZjMfZPuhMuZyw/lO9V09VSgHBSDxiApg+waOSbXrppmw2JgnptsyFmVYtBBA==" saltValue="8+5t2yAEm7//LdPqTEjTwg==" spinCount="100000" sheet="1" objects="1" scenarios="1"/>
  <phoneticPr fontId="5"/>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46" customWidth="1"/>
    <col min="2" max="16" width="14.625" style="46" customWidth="1"/>
    <col min="17" max="17" width="0" style="46" hidden="1" customWidth="1"/>
    <col min="18" max="16384" width="0" style="4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5"/>
      <c r="C45" s="85"/>
      <c r="D45" s="85"/>
      <c r="E45" s="85"/>
      <c r="F45" s="85"/>
      <c r="G45" s="85"/>
      <c r="H45" s="85"/>
      <c r="I45" s="85"/>
      <c r="J45" s="181" t="s">
        <v>2</v>
      </c>
    </row>
    <row r="46" spans="2:10" ht="29.25" customHeight="1">
      <c r="B46" s="167" t="s">
        <v>5</v>
      </c>
      <c r="C46" s="171"/>
      <c r="D46" s="171"/>
      <c r="E46" s="172" t="s">
        <v>16</v>
      </c>
      <c r="F46" s="173" t="s">
        <v>522</v>
      </c>
      <c r="G46" s="177" t="s">
        <v>523</v>
      </c>
      <c r="H46" s="177" t="s">
        <v>524</v>
      </c>
      <c r="I46" s="177" t="s">
        <v>250</v>
      </c>
      <c r="J46" s="182" t="s">
        <v>525</v>
      </c>
    </row>
    <row r="47" spans="2:10" ht="57.75" customHeight="1">
      <c r="B47" s="168"/>
      <c r="C47" s="1016" t="s">
        <v>3</v>
      </c>
      <c r="D47" s="1016"/>
      <c r="E47" s="1017"/>
      <c r="F47" s="174">
        <v>7.03</v>
      </c>
      <c r="G47" s="178">
        <v>6.83</v>
      </c>
      <c r="H47" s="178">
        <v>9.4499999999999993</v>
      </c>
      <c r="I47" s="178">
        <v>9.9</v>
      </c>
      <c r="J47" s="183">
        <v>10.24</v>
      </c>
    </row>
    <row r="48" spans="2:10" ht="57.75" customHeight="1">
      <c r="B48" s="169"/>
      <c r="C48" s="1018" t="s">
        <v>9</v>
      </c>
      <c r="D48" s="1018"/>
      <c r="E48" s="1019"/>
      <c r="F48" s="175">
        <v>0.93</v>
      </c>
      <c r="G48" s="179">
        <v>0.85</v>
      </c>
      <c r="H48" s="179">
        <v>3.19</v>
      </c>
      <c r="I48" s="179">
        <v>1.6800000000000002</v>
      </c>
      <c r="J48" s="184">
        <v>3.27</v>
      </c>
    </row>
    <row r="49" spans="2:10" ht="57.75" customHeight="1">
      <c r="B49" s="170"/>
      <c r="C49" s="1020" t="s">
        <v>15</v>
      </c>
      <c r="D49" s="1020"/>
      <c r="E49" s="1021"/>
      <c r="F49" s="176">
        <v>0.62</v>
      </c>
      <c r="G49" s="180">
        <v>0.53</v>
      </c>
      <c r="H49" s="180">
        <v>4.7300000000000004</v>
      </c>
      <c r="I49" s="180" t="s">
        <v>279</v>
      </c>
      <c r="J49" s="185">
        <v>2.17</v>
      </c>
    </row>
    <row r="50" spans="2:10"/>
  </sheetData>
  <sheetProtection algorithmName="SHA-512" hashValue="znS2nTPUHklOVCToRjkdMhYsspnP/UhyW7zo5rO6vLLdh0zAeqM0nAfowQdWwfCd8ArNKIRNOrmiSdQhu//q4A==" saltValue="3lQ6+5H0zsdaj0BZZEPbh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2026-03-16T02:53:53Z</cp:lastPrinted>
  <dcterms:created xsi:type="dcterms:W3CDTF">2026-02-23T08:56:35Z</dcterms:created>
  <dcterms:modified xsi:type="dcterms:W3CDTF">2026-03-24T23:49:33Z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2026-03-16T07:56:39Z</vt:filetime>
  </property>
</Properties>
</file>